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210" windowWidth="15480" windowHeight="8400" activeTab="2"/>
  </bookViews>
  <sheets>
    <sheet name="DataBase" sheetId="1" r:id="rId1"/>
    <sheet name="PayOut" sheetId="2" r:id="rId2"/>
    <sheet name="Teams" sheetId="3" r:id="rId3"/>
    <sheet name="Summary" sheetId="4" r:id="rId4"/>
  </sheets>
  <externalReferences>
    <externalReference r:id="rId5"/>
  </externalReferences>
  <definedNames>
    <definedName name="ExternalData_1" localSheetId="0">DataBase!$A$2:$I$136</definedName>
    <definedName name="ExternalData_2" localSheetId="0">DataBase!$A$3:$I$136</definedName>
    <definedName name="humana_challenge_in_partnership_with_the_clinton_foundation" localSheetId="0">DataBase!$A$5:$K$87</definedName>
  </definedNames>
  <calcPr calcId="145621"/>
</workbook>
</file>

<file path=xl/calcChain.xml><?xml version="1.0" encoding="utf-8"?>
<calcChain xmlns="http://schemas.openxmlformats.org/spreadsheetml/2006/main">
  <c r="Q92" i="3" l="1"/>
  <c r="T92" i="3" s="1"/>
  <c r="L92" i="3"/>
  <c r="O92" i="3" s="1"/>
  <c r="G92" i="3"/>
  <c r="J92" i="3" s="1"/>
  <c r="B92" i="3"/>
  <c r="E92" i="3" s="1"/>
  <c r="Q91" i="3"/>
  <c r="T91" i="3" s="1"/>
  <c r="L91" i="3"/>
  <c r="O91" i="3" s="1"/>
  <c r="G91" i="3"/>
  <c r="J91" i="3" s="1"/>
  <c r="B91" i="3"/>
  <c r="E91" i="3" s="1"/>
  <c r="Q90" i="3"/>
  <c r="T90" i="3" s="1"/>
  <c r="L90" i="3"/>
  <c r="O90" i="3" s="1"/>
  <c r="G90" i="3"/>
  <c r="J90" i="3" s="1"/>
  <c r="B90" i="3"/>
  <c r="E90" i="3" s="1"/>
  <c r="Q89" i="3"/>
  <c r="T89" i="3" s="1"/>
  <c r="L89" i="3"/>
  <c r="O89" i="3" s="1"/>
  <c r="G89" i="3"/>
  <c r="J89" i="3" s="1"/>
  <c r="B89" i="3"/>
  <c r="E89" i="3" s="1"/>
  <c r="Q88" i="3"/>
  <c r="T88" i="3" s="1"/>
  <c r="L88" i="3"/>
  <c r="G88" i="3"/>
  <c r="J88" i="3" s="1"/>
  <c r="B88" i="3"/>
  <c r="E88" i="3" s="1"/>
  <c r="T69" i="3"/>
  <c r="S69" i="3"/>
  <c r="Q69" i="3"/>
  <c r="R69" i="3" s="1"/>
  <c r="L69" i="3"/>
  <c r="N69" i="3" s="1"/>
  <c r="G69" i="3"/>
  <c r="E69" i="3"/>
  <c r="D69" i="3"/>
  <c r="B69" i="3"/>
  <c r="C69" i="3" s="1"/>
  <c r="T68" i="3"/>
  <c r="S68" i="3"/>
  <c r="Q68" i="3"/>
  <c r="R68" i="3" s="1"/>
  <c r="L68" i="3"/>
  <c r="J68" i="3"/>
  <c r="G68" i="3"/>
  <c r="E68" i="3"/>
  <c r="D68" i="3"/>
  <c r="B68" i="3"/>
  <c r="C68" i="3" s="1"/>
  <c r="Q67" i="3"/>
  <c r="R67" i="3" s="1"/>
  <c r="N67" i="3"/>
  <c r="L67" i="3"/>
  <c r="G67" i="3"/>
  <c r="E67" i="3"/>
  <c r="D67" i="3"/>
  <c r="B67" i="3"/>
  <c r="C67" i="3" s="1"/>
  <c r="T66" i="3"/>
  <c r="S66" i="3"/>
  <c r="Q66" i="3"/>
  <c r="R66" i="3" s="1"/>
  <c r="L66" i="3"/>
  <c r="J66" i="3"/>
  <c r="G66" i="3"/>
  <c r="E66" i="3"/>
  <c r="D66" i="3"/>
  <c r="B66" i="3"/>
  <c r="C66" i="3" s="1"/>
  <c r="Q65" i="3"/>
  <c r="R65" i="3" s="1"/>
  <c r="N65" i="3"/>
  <c r="L65" i="3"/>
  <c r="G65" i="3"/>
  <c r="E65" i="3"/>
  <c r="B65" i="3"/>
  <c r="C65" i="3" s="1"/>
  <c r="Q87" i="3"/>
  <c r="R87" i="3" s="1"/>
  <c r="L87" i="3"/>
  <c r="M87" i="3" s="1"/>
  <c r="G87" i="3"/>
  <c r="H87" i="3" s="1"/>
  <c r="B87" i="3"/>
  <c r="C87" i="3" s="1"/>
  <c r="Q86" i="3"/>
  <c r="R86" i="3" s="1"/>
  <c r="L86" i="3"/>
  <c r="M86" i="3" s="1"/>
  <c r="G86" i="3"/>
  <c r="H86" i="3" s="1"/>
  <c r="B86" i="3"/>
  <c r="C86" i="3" s="1"/>
  <c r="Q85" i="3"/>
  <c r="R85" i="3" s="1"/>
  <c r="L85" i="3"/>
  <c r="M85" i="3" s="1"/>
  <c r="G85" i="3"/>
  <c r="H85" i="3" s="1"/>
  <c r="B85" i="3"/>
  <c r="C85" i="3" s="1"/>
  <c r="Q84" i="3"/>
  <c r="R84" i="3" s="1"/>
  <c r="L84" i="3"/>
  <c r="M84" i="3" s="1"/>
  <c r="G84" i="3"/>
  <c r="H84" i="3" s="1"/>
  <c r="B84" i="3"/>
  <c r="C84" i="3" s="1"/>
  <c r="Q83" i="3"/>
  <c r="R83" i="3" s="1"/>
  <c r="L83" i="3"/>
  <c r="M83" i="3" s="1"/>
  <c r="G83" i="3"/>
  <c r="H83" i="3" s="1"/>
  <c r="B83" i="3"/>
  <c r="C83" i="3" s="1"/>
  <c r="Q82" i="3"/>
  <c r="R82" i="3" s="1"/>
  <c r="L82" i="3"/>
  <c r="M82" i="3" s="1"/>
  <c r="G82" i="3"/>
  <c r="H82" i="3" s="1"/>
  <c r="B82" i="3"/>
  <c r="C82" i="3" s="1"/>
  <c r="Q81" i="3"/>
  <c r="R81" i="3" s="1"/>
  <c r="L81" i="3"/>
  <c r="M81" i="3" s="1"/>
  <c r="G81" i="3"/>
  <c r="H81" i="3" s="1"/>
  <c r="B81" i="3"/>
  <c r="C81" i="3" s="1"/>
  <c r="Q80" i="3"/>
  <c r="R80" i="3" s="1"/>
  <c r="L80" i="3"/>
  <c r="M80" i="3" s="1"/>
  <c r="G80" i="3"/>
  <c r="H80" i="3" s="1"/>
  <c r="B80" i="3"/>
  <c r="C80" i="3" s="1"/>
  <c r="Q79" i="3"/>
  <c r="R79" i="3" s="1"/>
  <c r="L79" i="3"/>
  <c r="M79" i="3" s="1"/>
  <c r="G79" i="3"/>
  <c r="H79" i="3" s="1"/>
  <c r="B79" i="3"/>
  <c r="C79" i="3" s="1"/>
  <c r="Q78" i="3"/>
  <c r="R78" i="3" s="1"/>
  <c r="L78" i="3"/>
  <c r="M78" i="3" s="1"/>
  <c r="G78" i="3"/>
  <c r="H78" i="3" s="1"/>
  <c r="B78" i="3"/>
  <c r="C78" i="3" s="1"/>
  <c r="Q77" i="3"/>
  <c r="R77" i="3" s="1"/>
  <c r="L77" i="3"/>
  <c r="M77" i="3" s="1"/>
  <c r="G77" i="3"/>
  <c r="H77" i="3" s="1"/>
  <c r="B77" i="3"/>
  <c r="C77" i="3" s="1"/>
  <c r="Q76" i="3"/>
  <c r="R76" i="3" s="1"/>
  <c r="L76" i="3"/>
  <c r="M76" i="3" s="1"/>
  <c r="G76" i="3"/>
  <c r="H76" i="3" s="1"/>
  <c r="B76" i="3"/>
  <c r="C76" i="3" s="1"/>
  <c r="Q75" i="3"/>
  <c r="R75" i="3" s="1"/>
  <c r="L75" i="3"/>
  <c r="M75" i="3" s="1"/>
  <c r="G75" i="3"/>
  <c r="H75" i="3" s="1"/>
  <c r="B75" i="3"/>
  <c r="C75" i="3" s="1"/>
  <c r="Q74" i="3"/>
  <c r="R74" i="3" s="1"/>
  <c r="L74" i="3"/>
  <c r="M74" i="3" s="1"/>
  <c r="G74" i="3"/>
  <c r="H74" i="3" s="1"/>
  <c r="B74" i="3"/>
  <c r="C74" i="3" s="1"/>
  <c r="Q73" i="3"/>
  <c r="R73" i="3" s="1"/>
  <c r="L73" i="3"/>
  <c r="M73" i="3" s="1"/>
  <c r="G73" i="3"/>
  <c r="H73" i="3" s="1"/>
  <c r="B73" i="3"/>
  <c r="C73" i="3" s="1"/>
  <c r="Q72" i="3"/>
  <c r="L72" i="3"/>
  <c r="G72" i="3"/>
  <c r="B72" i="3"/>
  <c r="Q64" i="3"/>
  <c r="R64" i="3" s="1"/>
  <c r="L64" i="3"/>
  <c r="M64" i="3" s="1"/>
  <c r="G64" i="3"/>
  <c r="H64" i="3" s="1"/>
  <c r="B64" i="3"/>
  <c r="C64" i="3" s="1"/>
  <c r="Q63" i="3"/>
  <c r="R63" i="3" s="1"/>
  <c r="L63" i="3"/>
  <c r="M63" i="3" s="1"/>
  <c r="G63" i="3"/>
  <c r="H63" i="3" s="1"/>
  <c r="B63" i="3"/>
  <c r="C63" i="3" s="1"/>
  <c r="Q62" i="3"/>
  <c r="R62" i="3" s="1"/>
  <c r="L62" i="3"/>
  <c r="M62" i="3" s="1"/>
  <c r="G62" i="3"/>
  <c r="H62" i="3" s="1"/>
  <c r="B62" i="3"/>
  <c r="C62" i="3" s="1"/>
  <c r="Q61" i="3"/>
  <c r="R61" i="3" s="1"/>
  <c r="L61" i="3"/>
  <c r="M61" i="3" s="1"/>
  <c r="G61" i="3"/>
  <c r="H61" i="3" s="1"/>
  <c r="B61" i="3"/>
  <c r="C61" i="3" s="1"/>
  <c r="Q60" i="3"/>
  <c r="R60" i="3" s="1"/>
  <c r="L60" i="3"/>
  <c r="M60" i="3" s="1"/>
  <c r="G60" i="3"/>
  <c r="H60" i="3" s="1"/>
  <c r="B60" i="3"/>
  <c r="C60" i="3" s="1"/>
  <c r="Q59" i="3"/>
  <c r="R59" i="3" s="1"/>
  <c r="L59" i="3"/>
  <c r="M59" i="3" s="1"/>
  <c r="G59" i="3"/>
  <c r="H59" i="3" s="1"/>
  <c r="B59" i="3"/>
  <c r="C59" i="3" s="1"/>
  <c r="Q58" i="3"/>
  <c r="R58" i="3" s="1"/>
  <c r="L58" i="3"/>
  <c r="M58" i="3" s="1"/>
  <c r="G58" i="3"/>
  <c r="H58" i="3" s="1"/>
  <c r="B58" i="3"/>
  <c r="C58" i="3" s="1"/>
  <c r="Q57" i="3"/>
  <c r="R57" i="3" s="1"/>
  <c r="L57" i="3"/>
  <c r="M57" i="3" s="1"/>
  <c r="G57" i="3"/>
  <c r="H57" i="3" s="1"/>
  <c r="B57" i="3"/>
  <c r="C57" i="3" s="1"/>
  <c r="Q56" i="3"/>
  <c r="R56" i="3" s="1"/>
  <c r="L56" i="3"/>
  <c r="M56" i="3" s="1"/>
  <c r="G56" i="3"/>
  <c r="H56" i="3" s="1"/>
  <c r="B56" i="3"/>
  <c r="C56" i="3" s="1"/>
  <c r="Q55" i="3"/>
  <c r="R55" i="3" s="1"/>
  <c r="L55" i="3"/>
  <c r="M55" i="3" s="1"/>
  <c r="G55" i="3"/>
  <c r="H55" i="3" s="1"/>
  <c r="B55" i="3"/>
  <c r="C55" i="3" s="1"/>
  <c r="Q54" i="3"/>
  <c r="R54" i="3" s="1"/>
  <c r="L54" i="3"/>
  <c r="M54" i="3" s="1"/>
  <c r="G54" i="3"/>
  <c r="H54" i="3" s="1"/>
  <c r="B54" i="3"/>
  <c r="C54" i="3" s="1"/>
  <c r="Q53" i="3"/>
  <c r="R53" i="3" s="1"/>
  <c r="L53" i="3"/>
  <c r="M53" i="3" s="1"/>
  <c r="G53" i="3"/>
  <c r="H53" i="3" s="1"/>
  <c r="B53" i="3"/>
  <c r="C53" i="3" s="1"/>
  <c r="Q52" i="3"/>
  <c r="R52" i="3" s="1"/>
  <c r="L52" i="3"/>
  <c r="M52" i="3" s="1"/>
  <c r="G52" i="3"/>
  <c r="H52" i="3" s="1"/>
  <c r="B52" i="3"/>
  <c r="C52" i="3" s="1"/>
  <c r="Q51" i="3"/>
  <c r="R51" i="3" s="1"/>
  <c r="L51" i="3"/>
  <c r="M51" i="3" s="1"/>
  <c r="G51" i="3"/>
  <c r="H51" i="3" s="1"/>
  <c r="B51" i="3"/>
  <c r="C51" i="3" s="1"/>
  <c r="Q50" i="3"/>
  <c r="R50" i="3" s="1"/>
  <c r="L50" i="3"/>
  <c r="M50" i="3" s="1"/>
  <c r="G50" i="3"/>
  <c r="H50" i="3" s="1"/>
  <c r="B50" i="3"/>
  <c r="C50" i="3" s="1"/>
  <c r="Q49" i="3"/>
  <c r="L49" i="3"/>
  <c r="G49" i="3"/>
  <c r="B49" i="3"/>
  <c r="Q46" i="3"/>
  <c r="R46" i="3" s="1"/>
  <c r="L46" i="3"/>
  <c r="G46" i="3"/>
  <c r="H46" i="3" s="1"/>
  <c r="B46" i="3"/>
  <c r="C46" i="3" s="1"/>
  <c r="Q45" i="3"/>
  <c r="R45" i="3" s="1"/>
  <c r="L45" i="3"/>
  <c r="M45" i="3" s="1"/>
  <c r="G45" i="3"/>
  <c r="H45" i="3" s="1"/>
  <c r="B45" i="3"/>
  <c r="C45" i="3" s="1"/>
  <c r="Q44" i="3"/>
  <c r="R44" i="3" s="1"/>
  <c r="L44" i="3"/>
  <c r="M44" i="3" s="1"/>
  <c r="G44" i="3"/>
  <c r="H44" i="3" s="1"/>
  <c r="B44" i="3"/>
  <c r="C44" i="3" s="1"/>
  <c r="Q43" i="3"/>
  <c r="R43" i="3" s="1"/>
  <c r="L43" i="3"/>
  <c r="M43" i="3" s="1"/>
  <c r="G43" i="3"/>
  <c r="H43" i="3" s="1"/>
  <c r="B43" i="3"/>
  <c r="C43" i="3" s="1"/>
  <c r="Q42" i="3"/>
  <c r="R42" i="3" s="1"/>
  <c r="L42" i="3"/>
  <c r="M42" i="3" s="1"/>
  <c r="G42" i="3"/>
  <c r="H42" i="3" s="1"/>
  <c r="B42" i="3"/>
  <c r="C42" i="3" s="1"/>
  <c r="Q41" i="3"/>
  <c r="R41" i="3" s="1"/>
  <c r="L41" i="3"/>
  <c r="M41" i="3" s="1"/>
  <c r="G41" i="3"/>
  <c r="H41" i="3" s="1"/>
  <c r="B41" i="3"/>
  <c r="C41" i="3" s="1"/>
  <c r="Q40" i="3"/>
  <c r="R40" i="3" s="1"/>
  <c r="L40" i="3"/>
  <c r="M40" i="3" s="1"/>
  <c r="G40" i="3"/>
  <c r="H40" i="3" s="1"/>
  <c r="B40" i="3"/>
  <c r="C40" i="3" s="1"/>
  <c r="Q39" i="3"/>
  <c r="R39" i="3" s="1"/>
  <c r="L39" i="3"/>
  <c r="M39" i="3" s="1"/>
  <c r="G39" i="3"/>
  <c r="H39" i="3" s="1"/>
  <c r="B39" i="3"/>
  <c r="C39" i="3" s="1"/>
  <c r="Q38" i="3"/>
  <c r="R38" i="3" s="1"/>
  <c r="L38" i="3"/>
  <c r="M38" i="3" s="1"/>
  <c r="G38" i="3"/>
  <c r="H38" i="3" s="1"/>
  <c r="B38" i="3"/>
  <c r="C38" i="3" s="1"/>
  <c r="Q37" i="3"/>
  <c r="R37" i="3" s="1"/>
  <c r="L37" i="3"/>
  <c r="M37" i="3" s="1"/>
  <c r="G37" i="3"/>
  <c r="H37" i="3" s="1"/>
  <c r="B37" i="3"/>
  <c r="C37" i="3" s="1"/>
  <c r="Q36" i="3"/>
  <c r="R36" i="3" s="1"/>
  <c r="L36" i="3"/>
  <c r="M36" i="3" s="1"/>
  <c r="G36" i="3"/>
  <c r="H36" i="3" s="1"/>
  <c r="B36" i="3"/>
  <c r="C36" i="3" s="1"/>
  <c r="Q35" i="3"/>
  <c r="R35" i="3" s="1"/>
  <c r="L35" i="3"/>
  <c r="M35" i="3" s="1"/>
  <c r="G35" i="3"/>
  <c r="H35" i="3" s="1"/>
  <c r="B35" i="3"/>
  <c r="C35" i="3" s="1"/>
  <c r="Q34" i="3"/>
  <c r="R34" i="3" s="1"/>
  <c r="L34" i="3"/>
  <c r="M34" i="3" s="1"/>
  <c r="G34" i="3"/>
  <c r="H34" i="3" s="1"/>
  <c r="B34" i="3"/>
  <c r="C34" i="3" s="1"/>
  <c r="Q33" i="3"/>
  <c r="R33" i="3" s="1"/>
  <c r="L33" i="3"/>
  <c r="M33" i="3" s="1"/>
  <c r="G33" i="3"/>
  <c r="H33" i="3" s="1"/>
  <c r="B33" i="3"/>
  <c r="C33" i="3" s="1"/>
  <c r="Q32" i="3"/>
  <c r="R32" i="3" s="1"/>
  <c r="L32" i="3"/>
  <c r="M32" i="3" s="1"/>
  <c r="G32" i="3"/>
  <c r="H32" i="3" s="1"/>
  <c r="B32" i="3"/>
  <c r="C32" i="3" s="1"/>
  <c r="Q31" i="3"/>
  <c r="R31" i="3" s="1"/>
  <c r="L31" i="3"/>
  <c r="M31" i="3" s="1"/>
  <c r="G31" i="3"/>
  <c r="H31" i="3" s="1"/>
  <c r="B31" i="3"/>
  <c r="C31" i="3" s="1"/>
  <c r="Q30" i="3"/>
  <c r="R30" i="3" s="1"/>
  <c r="L30" i="3"/>
  <c r="M30" i="3" s="1"/>
  <c r="G30" i="3"/>
  <c r="H30" i="3" s="1"/>
  <c r="B30" i="3"/>
  <c r="C30" i="3" s="1"/>
  <c r="Q29" i="3"/>
  <c r="R29" i="3" s="1"/>
  <c r="L29" i="3"/>
  <c r="M29" i="3" s="1"/>
  <c r="G29" i="3"/>
  <c r="H29" i="3" s="1"/>
  <c r="B29" i="3"/>
  <c r="C29" i="3" s="1"/>
  <c r="Q28" i="3"/>
  <c r="R28" i="3" s="1"/>
  <c r="L28" i="3"/>
  <c r="M28" i="3" s="1"/>
  <c r="G28" i="3"/>
  <c r="H28" i="3" s="1"/>
  <c r="B28" i="3"/>
  <c r="C28" i="3" s="1"/>
  <c r="Q27" i="3"/>
  <c r="R27" i="3" s="1"/>
  <c r="L27" i="3"/>
  <c r="M27" i="3" s="1"/>
  <c r="G27" i="3"/>
  <c r="H27" i="3" s="1"/>
  <c r="B27" i="3"/>
  <c r="C27" i="3" s="1"/>
  <c r="Q26" i="3"/>
  <c r="L26" i="3"/>
  <c r="G26" i="3"/>
  <c r="B26" i="3"/>
  <c r="Q23" i="3"/>
  <c r="R23" i="3" s="1"/>
  <c r="L23" i="3"/>
  <c r="M23" i="3" s="1"/>
  <c r="G23" i="3"/>
  <c r="B23" i="3"/>
  <c r="Q22" i="3"/>
  <c r="R22" i="3" s="1"/>
  <c r="L22" i="3"/>
  <c r="M22" i="3" s="1"/>
  <c r="G22" i="3"/>
  <c r="B22" i="3"/>
  <c r="Q21" i="3"/>
  <c r="R21" i="3" s="1"/>
  <c r="L21" i="3"/>
  <c r="M21" i="3" s="1"/>
  <c r="G21" i="3"/>
  <c r="B21" i="3"/>
  <c r="Q20" i="3"/>
  <c r="R20" i="3" s="1"/>
  <c r="L20" i="3"/>
  <c r="M20" i="3" s="1"/>
  <c r="G20" i="3"/>
  <c r="H20" i="3" s="1"/>
  <c r="B20" i="3"/>
  <c r="Q19" i="3"/>
  <c r="R19" i="3" s="1"/>
  <c r="L19" i="3"/>
  <c r="M19" i="3" s="1"/>
  <c r="G19" i="3"/>
  <c r="H19" i="3" s="1"/>
  <c r="B19" i="3"/>
  <c r="Q18" i="3"/>
  <c r="R18" i="3" s="1"/>
  <c r="L18" i="3"/>
  <c r="M18" i="3" s="1"/>
  <c r="G18" i="3"/>
  <c r="H18" i="3" s="1"/>
  <c r="B18" i="3"/>
  <c r="Q17" i="3"/>
  <c r="R17" i="3" s="1"/>
  <c r="L17" i="3"/>
  <c r="M17" i="3" s="1"/>
  <c r="G17" i="3"/>
  <c r="H17" i="3" s="1"/>
  <c r="B17" i="3"/>
  <c r="Q16" i="3"/>
  <c r="R16" i="3" s="1"/>
  <c r="L16" i="3"/>
  <c r="M16" i="3" s="1"/>
  <c r="G16" i="3"/>
  <c r="B16" i="3"/>
  <c r="Q15" i="3"/>
  <c r="R15" i="3" s="1"/>
  <c r="L15" i="3"/>
  <c r="M15" i="3" s="1"/>
  <c r="G15" i="3"/>
  <c r="B15" i="3"/>
  <c r="Q14" i="3"/>
  <c r="R14" i="3" s="1"/>
  <c r="L14" i="3"/>
  <c r="M14" i="3" s="1"/>
  <c r="G14" i="3"/>
  <c r="B14" i="3"/>
  <c r="Q13" i="3"/>
  <c r="R13" i="3" s="1"/>
  <c r="L13" i="3"/>
  <c r="M13" i="3" s="1"/>
  <c r="G13" i="3"/>
  <c r="B13" i="3"/>
  <c r="Q12" i="3"/>
  <c r="R12" i="3" s="1"/>
  <c r="L12" i="3"/>
  <c r="M12" i="3" s="1"/>
  <c r="G12" i="3"/>
  <c r="H12" i="3" s="1"/>
  <c r="B12" i="3"/>
  <c r="Q11" i="3"/>
  <c r="R11" i="3" s="1"/>
  <c r="L11" i="3"/>
  <c r="M11" i="3" s="1"/>
  <c r="G11" i="3"/>
  <c r="B11" i="3"/>
  <c r="Q10" i="3"/>
  <c r="R10" i="3" s="1"/>
  <c r="L10" i="3"/>
  <c r="M10" i="3" s="1"/>
  <c r="G10" i="3"/>
  <c r="B10" i="3"/>
  <c r="Q9" i="3"/>
  <c r="R9" i="3" s="1"/>
  <c r="L9" i="3"/>
  <c r="M9" i="3" s="1"/>
  <c r="G9" i="3"/>
  <c r="B9" i="3"/>
  <c r="Q8" i="3"/>
  <c r="R8" i="3" s="1"/>
  <c r="L8" i="3"/>
  <c r="M8" i="3" s="1"/>
  <c r="G8" i="3"/>
  <c r="B8" i="3"/>
  <c r="Q7" i="3"/>
  <c r="R7" i="3" s="1"/>
  <c r="L7" i="3"/>
  <c r="M7" i="3" s="1"/>
  <c r="G7" i="3"/>
  <c r="H7" i="3" s="1"/>
  <c r="B7" i="3"/>
  <c r="Q6" i="3"/>
  <c r="R6" i="3" s="1"/>
  <c r="L6" i="3"/>
  <c r="M6" i="3" s="1"/>
  <c r="G6" i="3"/>
  <c r="H6" i="3" s="1"/>
  <c r="B6" i="3"/>
  <c r="Q5" i="3"/>
  <c r="R5" i="3" s="1"/>
  <c r="L5" i="3"/>
  <c r="M5" i="3" s="1"/>
  <c r="G5" i="3"/>
  <c r="H5" i="3" s="1"/>
  <c r="B5" i="3"/>
  <c r="Q4" i="3"/>
  <c r="R4" i="3" s="1"/>
  <c r="L4" i="3"/>
  <c r="M4" i="3" s="1"/>
  <c r="G4" i="3"/>
  <c r="H4" i="3" s="1"/>
  <c r="B4" i="3"/>
  <c r="Q3" i="3"/>
  <c r="L3" i="3"/>
  <c r="G3" i="3"/>
  <c r="B3" i="3"/>
  <c r="S46" i="3"/>
  <c r="T46" i="3"/>
  <c r="O46" i="3"/>
  <c r="I46" i="3"/>
  <c r="J46" i="3"/>
  <c r="D46" i="3"/>
  <c r="E46" i="3"/>
  <c r="S45" i="3"/>
  <c r="T45" i="3"/>
  <c r="N45" i="3"/>
  <c r="O45" i="3"/>
  <c r="I45" i="3"/>
  <c r="J45" i="3"/>
  <c r="D45" i="3"/>
  <c r="E45" i="3"/>
  <c r="S44" i="3"/>
  <c r="T44" i="3"/>
  <c r="N44" i="3"/>
  <c r="O44" i="3"/>
  <c r="I44" i="3"/>
  <c r="J44" i="3"/>
  <c r="D44" i="3"/>
  <c r="E44" i="3"/>
  <c r="S43" i="3"/>
  <c r="T43" i="3"/>
  <c r="N43" i="3"/>
  <c r="O43" i="3"/>
  <c r="I43" i="3"/>
  <c r="J43" i="3"/>
  <c r="D43" i="3"/>
  <c r="E43" i="3"/>
  <c r="S42" i="3"/>
  <c r="T42" i="3"/>
  <c r="N42" i="3"/>
  <c r="O42" i="3"/>
  <c r="I42" i="3"/>
  <c r="J42" i="3"/>
  <c r="D42" i="3"/>
  <c r="E42" i="3"/>
  <c r="T23" i="3"/>
  <c r="S23" i="3"/>
  <c r="O23" i="3"/>
  <c r="N23" i="3"/>
  <c r="T22" i="3"/>
  <c r="S22" i="3"/>
  <c r="O22" i="3"/>
  <c r="N22" i="3"/>
  <c r="T21" i="3"/>
  <c r="S21" i="3"/>
  <c r="O21" i="3"/>
  <c r="N21" i="3"/>
  <c r="T20" i="3"/>
  <c r="S20" i="3"/>
  <c r="O20" i="3"/>
  <c r="N20" i="3"/>
  <c r="J20" i="3"/>
  <c r="I20" i="3"/>
  <c r="E20" i="3"/>
  <c r="D20" i="3"/>
  <c r="C20" i="3"/>
  <c r="T19" i="3"/>
  <c r="S19" i="3"/>
  <c r="O19" i="3"/>
  <c r="N19" i="3"/>
  <c r="J19" i="3"/>
  <c r="I19" i="3"/>
  <c r="E19" i="3"/>
  <c r="D19" i="3"/>
  <c r="C19" i="3"/>
  <c r="D65" i="3" l="1"/>
  <c r="M65" i="3"/>
  <c r="O65" i="3"/>
  <c r="T65" i="3"/>
  <c r="H66" i="3"/>
  <c r="I66" i="3"/>
  <c r="M67" i="3"/>
  <c r="O67" i="3"/>
  <c r="T67" i="3"/>
  <c r="H68" i="3"/>
  <c r="I68" i="3"/>
  <c r="N46" i="3"/>
  <c r="M46" i="3"/>
  <c r="H65" i="3"/>
  <c r="I65" i="3"/>
  <c r="M66" i="3"/>
  <c r="O66" i="3"/>
  <c r="H67" i="3"/>
  <c r="I67" i="3"/>
  <c r="M68" i="3"/>
  <c r="O68" i="3"/>
  <c r="H69" i="3"/>
  <c r="J69" i="3"/>
  <c r="I69" i="3"/>
  <c r="O88" i="3"/>
  <c r="M88" i="3"/>
  <c r="J65" i="3"/>
  <c r="S65" i="3"/>
  <c r="N66" i="3"/>
  <c r="J67" i="3"/>
  <c r="S67" i="3"/>
  <c r="N68" i="3"/>
  <c r="M69" i="3"/>
  <c r="O69" i="3"/>
  <c r="C89" i="3"/>
  <c r="H89" i="3"/>
  <c r="M89" i="3"/>
  <c r="R89" i="3"/>
  <c r="C90" i="3"/>
  <c r="H90" i="3"/>
  <c r="M90" i="3"/>
  <c r="R90" i="3"/>
  <c r="C91" i="3"/>
  <c r="H91" i="3"/>
  <c r="M91" i="3"/>
  <c r="R91" i="3"/>
  <c r="C88" i="3"/>
  <c r="C92" i="3"/>
  <c r="H88" i="3"/>
  <c r="H92" i="3"/>
  <c r="M92" i="3"/>
  <c r="R88" i="3"/>
  <c r="R92" i="3"/>
  <c r="D88" i="3"/>
  <c r="I88" i="3"/>
  <c r="N88" i="3"/>
  <c r="S88" i="3"/>
  <c r="D89" i="3"/>
  <c r="I89" i="3"/>
  <c r="N89" i="3"/>
  <c r="S89" i="3"/>
  <c r="D90" i="3"/>
  <c r="I90" i="3"/>
  <c r="N90" i="3"/>
  <c r="S90" i="3"/>
  <c r="D91" i="3"/>
  <c r="I91" i="3"/>
  <c r="N91" i="3"/>
  <c r="S91" i="3"/>
  <c r="D92" i="3"/>
  <c r="I92" i="3"/>
  <c r="N92" i="3"/>
  <c r="S92" i="3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E21" i="3" s="1"/>
  <c r="N84" i="1"/>
  <c r="N83" i="1"/>
  <c r="N82" i="1"/>
  <c r="N81" i="1"/>
  <c r="E23" i="3" s="1"/>
  <c r="N80" i="1"/>
  <c r="N79" i="1"/>
  <c r="N78" i="1"/>
  <c r="N77" i="1"/>
  <c r="N76" i="1"/>
  <c r="N75" i="1"/>
  <c r="N74" i="1"/>
  <c r="N73" i="1"/>
  <c r="N72" i="1"/>
  <c r="J23" i="3" s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J21" i="3" s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159" i="1"/>
  <c r="N161" i="1"/>
  <c r="N160" i="1"/>
  <c r="E22" i="3" l="1"/>
  <c r="J22" i="3"/>
  <c r="L1" i="3"/>
  <c r="G1" i="3"/>
  <c r="A1" i="4"/>
  <c r="L161" i="1" a="1"/>
  <c r="L161" i="1" s="1"/>
  <c r="M161" i="1" s="1"/>
  <c r="L160" i="1" a="1"/>
  <c r="L160" i="1" s="1"/>
  <c r="M160" i="1" s="1"/>
  <c r="L159" i="1" a="1"/>
  <c r="L159" i="1" s="1"/>
  <c r="M159" i="1" s="1"/>
  <c r="L158" i="1" a="1"/>
  <c r="L158" i="1" s="1"/>
  <c r="M158" i="1" s="1"/>
  <c r="L157" i="1" a="1"/>
  <c r="L157" i="1" s="1"/>
  <c r="M157" i="1" s="1"/>
  <c r="L156" i="1" a="1"/>
  <c r="L156" i="1" s="1"/>
  <c r="M156" i="1" s="1"/>
  <c r="L155" i="1" a="1"/>
  <c r="L155" i="1" s="1"/>
  <c r="M155" i="1" s="1"/>
  <c r="L154" i="1" a="1"/>
  <c r="L154" i="1" s="1"/>
  <c r="M154" i="1" s="1"/>
  <c r="L153" i="1" a="1"/>
  <c r="L153" i="1" s="1"/>
  <c r="M153" i="1" s="1"/>
  <c r="L152" i="1" a="1"/>
  <c r="L152" i="1" s="1"/>
  <c r="M152" i="1" s="1"/>
  <c r="L151" i="1" a="1"/>
  <c r="L151" i="1" s="1"/>
  <c r="L150" i="1" a="1"/>
  <c r="L150" i="1" s="1"/>
  <c r="L149" i="1" a="1"/>
  <c r="L149" i="1" s="1"/>
  <c r="M149" i="1" s="1"/>
  <c r="L148" i="1" a="1"/>
  <c r="L148" i="1" s="1"/>
  <c r="M148" i="1" s="1"/>
  <c r="L147" i="1" a="1"/>
  <c r="L147" i="1" s="1"/>
  <c r="M147" i="1" s="1"/>
  <c r="L146" i="1" a="1"/>
  <c r="L146" i="1" s="1"/>
  <c r="M146" i="1" s="1"/>
  <c r="L145" i="1" a="1"/>
  <c r="L145" i="1" s="1"/>
  <c r="L144" i="1" a="1"/>
  <c r="L144" i="1" s="1"/>
  <c r="L143" i="1" a="1"/>
  <c r="L143" i="1" s="1"/>
  <c r="M143" i="1" s="1"/>
  <c r="L142" i="1" a="1"/>
  <c r="L142" i="1" s="1"/>
  <c r="M142" i="1" s="1"/>
  <c r="L141" i="1" a="1"/>
  <c r="L141" i="1" s="1"/>
  <c r="L140" i="1" a="1"/>
  <c r="L140" i="1" s="1"/>
  <c r="M140" i="1" s="1"/>
  <c r="L139" i="1" a="1"/>
  <c r="L139" i="1" s="1"/>
  <c r="L138" i="1" a="1"/>
  <c r="L138" i="1" s="1"/>
  <c r="M138" i="1" s="1"/>
  <c r="L136" i="1" a="1"/>
  <c r="L136" i="1" s="1"/>
  <c r="M136" i="1" s="1"/>
  <c r="L135" i="1" a="1"/>
  <c r="L135" i="1" s="1"/>
  <c r="M135" i="1" s="1"/>
  <c r="L134" i="1" a="1"/>
  <c r="L134" i="1" s="1"/>
  <c r="L133" i="1" a="1"/>
  <c r="L133" i="1" s="1"/>
  <c r="M133" i="1" s="1"/>
  <c r="L132" i="1" a="1"/>
  <c r="L132" i="1" s="1"/>
  <c r="M132" i="1" s="1"/>
  <c r="L131" i="1" a="1"/>
  <c r="L131" i="1" s="1"/>
  <c r="L130" i="1" a="1"/>
  <c r="L130" i="1" s="1"/>
  <c r="M130" i="1" s="1"/>
  <c r="L129" i="1" a="1"/>
  <c r="L129" i="1" s="1"/>
  <c r="M129" i="1" s="1"/>
  <c r="L128" i="1" a="1"/>
  <c r="L128" i="1" s="1"/>
  <c r="M128" i="1" s="1"/>
  <c r="L127" i="1" a="1"/>
  <c r="L127" i="1" s="1"/>
  <c r="M127" i="1" s="1"/>
  <c r="L126" i="1" a="1"/>
  <c r="L126" i="1" s="1"/>
  <c r="M126" i="1" s="1"/>
  <c r="L125" i="1" a="1"/>
  <c r="L125" i="1" s="1"/>
  <c r="M125" i="1" s="1"/>
  <c r="L124" i="1" a="1"/>
  <c r="L124" i="1" s="1"/>
  <c r="M124" i="1" s="1"/>
  <c r="H15" i="3" s="1"/>
  <c r="L123" i="1" a="1"/>
  <c r="L123" i="1" s="1"/>
  <c r="M123" i="1" s="1"/>
  <c r="L122" i="1" a="1"/>
  <c r="L122" i="1" s="1"/>
  <c r="M122" i="1" s="1"/>
  <c r="L121" i="1" a="1"/>
  <c r="L121" i="1" s="1"/>
  <c r="M121" i="1" s="1"/>
  <c r="L120" i="1" a="1"/>
  <c r="L120" i="1" s="1"/>
  <c r="M120" i="1" s="1"/>
  <c r="L119" i="1" a="1"/>
  <c r="L119" i="1" s="1"/>
  <c r="L118" i="1" a="1"/>
  <c r="L118" i="1" s="1"/>
  <c r="L117" i="1" a="1"/>
  <c r="L117" i="1" s="1"/>
  <c r="M117" i="1" s="1"/>
  <c r="L116" i="1" a="1"/>
  <c r="L116" i="1" s="1"/>
  <c r="M116" i="1" s="1"/>
  <c r="L115" i="1" a="1"/>
  <c r="L115" i="1" s="1"/>
  <c r="L114" i="1" a="1"/>
  <c r="L114" i="1" s="1"/>
  <c r="L113" i="1" a="1"/>
  <c r="L113" i="1" s="1"/>
  <c r="M113" i="1" s="1"/>
  <c r="L112" i="1" a="1"/>
  <c r="L112" i="1" s="1"/>
  <c r="M112" i="1" s="1"/>
  <c r="L111" i="1" a="1"/>
  <c r="L111" i="1" s="1"/>
  <c r="M111" i="1" s="1"/>
  <c r="L110" i="1" a="1"/>
  <c r="L110" i="1" s="1"/>
  <c r="M110" i="1" s="1"/>
  <c r="L109" i="1" a="1"/>
  <c r="L109" i="1" s="1"/>
  <c r="M109" i="1" s="1"/>
  <c r="L108" i="1" a="1"/>
  <c r="L108" i="1" s="1"/>
  <c r="M108" i="1" s="1"/>
  <c r="L107" i="1" a="1"/>
  <c r="L107" i="1" s="1"/>
  <c r="M107" i="1" s="1"/>
  <c r="L106" i="1" a="1"/>
  <c r="L106" i="1" s="1"/>
  <c r="M106" i="1" s="1"/>
  <c r="L105" i="1" a="1"/>
  <c r="L105" i="1" s="1"/>
  <c r="M105" i="1" s="1"/>
  <c r="L104" i="1" a="1"/>
  <c r="L104" i="1" s="1"/>
  <c r="L103" i="1" a="1"/>
  <c r="L103" i="1" s="1"/>
  <c r="L102" i="1" a="1"/>
  <c r="L102" i="1" s="1"/>
  <c r="L101" i="1" a="1"/>
  <c r="L101" i="1" s="1"/>
  <c r="M101" i="1" s="1"/>
  <c r="L100" i="1" a="1"/>
  <c r="L100" i="1" s="1"/>
  <c r="L99" i="1" a="1"/>
  <c r="L99" i="1" s="1"/>
  <c r="M99" i="1" s="1"/>
  <c r="L98" i="1" a="1"/>
  <c r="L98" i="1" s="1"/>
  <c r="L97" i="1" a="1"/>
  <c r="L97" i="1" s="1"/>
  <c r="L96" i="1" a="1"/>
  <c r="L96" i="1" s="1"/>
  <c r="L95" i="1" a="1"/>
  <c r="L95" i="1" s="1"/>
  <c r="L94" i="1" a="1"/>
  <c r="L94" i="1" s="1"/>
  <c r="L93" i="1" a="1"/>
  <c r="L93" i="1" s="1"/>
  <c r="L92" i="1" a="1"/>
  <c r="L92" i="1" s="1"/>
  <c r="L91" i="1" a="1"/>
  <c r="L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D21" i="3" s="1"/>
  <c r="L84" i="1" a="1"/>
  <c r="L84" i="1" s="1"/>
  <c r="L83" i="1" a="1"/>
  <c r="L83" i="1" s="1"/>
  <c r="L82" i="1" a="1"/>
  <c r="L82" i="1" s="1"/>
  <c r="L81" i="1" a="1"/>
  <c r="L81" i="1" s="1"/>
  <c r="D23" i="3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I23" i="3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I21" i="3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10" i="1" a="1"/>
  <c r="L10" i="1" s="1"/>
  <c r="L9" i="1" a="1"/>
  <c r="L9" i="1" s="1"/>
  <c r="L8" i="1" a="1"/>
  <c r="L8" i="1" s="1"/>
  <c r="L7" i="1" a="1"/>
  <c r="L7" i="1" s="1"/>
  <c r="L6" i="1" a="1"/>
  <c r="L6" i="1" s="1"/>
  <c r="L137" i="1" a="1"/>
  <c r="L137" i="1" s="1"/>
  <c r="M137" i="1" s="1"/>
  <c r="D22" i="3" l="1"/>
  <c r="I22" i="3"/>
  <c r="M102" i="1"/>
  <c r="M114" i="1"/>
  <c r="M118" i="1"/>
  <c r="M134" i="1"/>
  <c r="M139" i="1"/>
  <c r="M151" i="1"/>
  <c r="M103" i="1"/>
  <c r="M115" i="1"/>
  <c r="M119" i="1"/>
  <c r="M131" i="1"/>
  <c r="M144" i="1"/>
  <c r="M100" i="1"/>
  <c r="H14" i="3" s="1"/>
  <c r="M104" i="1"/>
  <c r="M141" i="1"/>
  <c r="M145" i="1"/>
  <c r="M150" i="1"/>
  <c r="T87" i="3"/>
  <c r="T86" i="3"/>
  <c r="T85" i="3"/>
  <c r="T84" i="3"/>
  <c r="T83" i="3"/>
  <c r="T82" i="3"/>
  <c r="T79" i="3"/>
  <c r="T75" i="3"/>
  <c r="A19" i="4"/>
  <c r="O87" i="3"/>
  <c r="O86" i="3"/>
  <c r="O85" i="3"/>
  <c r="O84" i="3"/>
  <c r="O83" i="3"/>
  <c r="O80" i="3"/>
  <c r="O79" i="3"/>
  <c r="O78" i="3"/>
  <c r="O75" i="3"/>
  <c r="O74" i="3"/>
  <c r="A18" i="4"/>
  <c r="J87" i="3"/>
  <c r="J86" i="3"/>
  <c r="J85" i="3"/>
  <c r="J83" i="3"/>
  <c r="J81" i="3"/>
  <c r="J80" i="3"/>
  <c r="J79" i="3"/>
  <c r="J76" i="3"/>
  <c r="J75" i="3"/>
  <c r="J74" i="3"/>
  <c r="A17" i="4"/>
  <c r="E87" i="3"/>
  <c r="E86" i="3"/>
  <c r="E85" i="3"/>
  <c r="E83" i="3"/>
  <c r="E82" i="3"/>
  <c r="E81" i="3"/>
  <c r="E80" i="3"/>
  <c r="E79" i="3"/>
  <c r="A16" i="4"/>
  <c r="T41" i="3"/>
  <c r="T40" i="3"/>
  <c r="T39" i="3"/>
  <c r="T38" i="3"/>
  <c r="T37" i="3"/>
  <c r="T33" i="3"/>
  <c r="T29" i="3"/>
  <c r="A11" i="4"/>
  <c r="O40" i="3"/>
  <c r="O39" i="3"/>
  <c r="O38" i="3"/>
  <c r="O37" i="3"/>
  <c r="O36" i="3"/>
  <c r="O35" i="3"/>
  <c r="O33" i="3"/>
  <c r="O32" i="3"/>
  <c r="A10" i="4"/>
  <c r="J41" i="3"/>
  <c r="J40" i="3"/>
  <c r="J38" i="3"/>
  <c r="J37" i="3"/>
  <c r="J35" i="3"/>
  <c r="J34" i="3"/>
  <c r="J30" i="3"/>
  <c r="A9" i="4"/>
  <c r="E41" i="3"/>
  <c r="E40" i="3"/>
  <c r="E39" i="3"/>
  <c r="E38" i="3"/>
  <c r="E36" i="3"/>
  <c r="E35" i="3"/>
  <c r="E34" i="3"/>
  <c r="E33" i="3"/>
  <c r="E29" i="3"/>
  <c r="A8" i="4"/>
  <c r="T64" i="3"/>
  <c r="T63" i="3"/>
  <c r="T62" i="3"/>
  <c r="T60" i="3"/>
  <c r="T58" i="3"/>
  <c r="T57" i="3"/>
  <c r="T52" i="3"/>
  <c r="T51" i="3"/>
  <c r="A15" i="4"/>
  <c r="O64" i="3"/>
  <c r="O63" i="3"/>
  <c r="O62" i="3"/>
  <c r="O61" i="3"/>
  <c r="O60" i="3"/>
  <c r="O59" i="3"/>
  <c r="O56" i="3"/>
  <c r="O54" i="3"/>
  <c r="O53" i="3"/>
  <c r="O52" i="3"/>
  <c r="A14" i="4"/>
  <c r="J63" i="3"/>
  <c r="J62" i="3"/>
  <c r="J61" i="3"/>
  <c r="J60" i="3"/>
  <c r="J59" i="3"/>
  <c r="J58" i="3"/>
  <c r="J57" i="3"/>
  <c r="A13" i="4"/>
  <c r="E63" i="3"/>
  <c r="E59" i="3"/>
  <c r="E58" i="3"/>
  <c r="E57" i="3"/>
  <c r="E53" i="3"/>
  <c r="E52" i="3"/>
  <c r="E50" i="3"/>
  <c r="A12" i="4"/>
  <c r="T18" i="3"/>
  <c r="T17" i="3"/>
  <c r="T16" i="3"/>
  <c r="T15" i="3"/>
  <c r="T14" i="3"/>
  <c r="T10" i="3"/>
  <c r="T7" i="3"/>
  <c r="T6" i="3"/>
  <c r="A7" i="4"/>
  <c r="O18" i="3"/>
  <c r="O17" i="3"/>
  <c r="O16" i="3"/>
  <c r="O15" i="3"/>
  <c r="O12" i="3"/>
  <c r="O11" i="3"/>
  <c r="O10" i="3"/>
  <c r="O8" i="3"/>
  <c r="O6" i="3"/>
  <c r="A6" i="4"/>
  <c r="J18" i="3"/>
  <c r="J17" i="3"/>
  <c r="J14" i="3"/>
  <c r="J12" i="3"/>
  <c r="J10" i="3"/>
  <c r="J7" i="3"/>
  <c r="J6" i="3"/>
  <c r="A5" i="4"/>
  <c r="E17" i="3"/>
  <c r="E16" i="3"/>
  <c r="E15" i="3"/>
  <c r="E13" i="3"/>
  <c r="E12" i="3"/>
  <c r="E10" i="3"/>
  <c r="E8" i="3"/>
  <c r="E7" i="3"/>
  <c r="E6" i="3"/>
  <c r="A4" i="4"/>
  <c r="I8" i="3" l="1"/>
  <c r="J8" i="3"/>
  <c r="E4" i="3"/>
  <c r="D4" i="3"/>
  <c r="I5" i="3"/>
  <c r="J5" i="3"/>
  <c r="J9" i="3"/>
  <c r="I9" i="3"/>
  <c r="I13" i="3"/>
  <c r="J13" i="3"/>
  <c r="N14" i="3"/>
  <c r="O14" i="3"/>
  <c r="T11" i="3"/>
  <c r="S11" i="3"/>
  <c r="E54" i="3"/>
  <c r="D54" i="3"/>
  <c r="E62" i="3"/>
  <c r="D62" i="3"/>
  <c r="J51" i="3"/>
  <c r="I51" i="3"/>
  <c r="J55" i="3"/>
  <c r="I55" i="3"/>
  <c r="T53" i="3"/>
  <c r="S53" i="3"/>
  <c r="S61" i="3"/>
  <c r="T61" i="3"/>
  <c r="E27" i="3"/>
  <c r="D27" i="3"/>
  <c r="E31" i="3"/>
  <c r="D31" i="3"/>
  <c r="J28" i="3"/>
  <c r="I28" i="3"/>
  <c r="J32" i="3"/>
  <c r="I32" i="3"/>
  <c r="I36" i="3"/>
  <c r="J36" i="3"/>
  <c r="N29" i="3"/>
  <c r="O29" i="3"/>
  <c r="O41" i="3"/>
  <c r="N41" i="3"/>
  <c r="T30" i="3"/>
  <c r="S30" i="3"/>
  <c r="T34" i="3"/>
  <c r="S34" i="3"/>
  <c r="E73" i="3"/>
  <c r="D73" i="3"/>
  <c r="E77" i="3"/>
  <c r="D77" i="3"/>
  <c r="I78" i="3"/>
  <c r="J78" i="3"/>
  <c r="J82" i="3"/>
  <c r="I82" i="3"/>
  <c r="S76" i="3"/>
  <c r="T76" i="3"/>
  <c r="T80" i="3"/>
  <c r="S80" i="3"/>
  <c r="S60" i="3"/>
  <c r="I86" i="3"/>
  <c r="S38" i="3"/>
  <c r="I30" i="3"/>
  <c r="D10" i="3"/>
  <c r="S10" i="3"/>
  <c r="D87" i="3"/>
  <c r="S37" i="3"/>
  <c r="D83" i="3"/>
  <c r="N32" i="3"/>
  <c r="N17" i="3"/>
  <c r="S86" i="3"/>
  <c r="S51" i="3"/>
  <c r="S84" i="3"/>
  <c r="S57" i="3"/>
  <c r="D85" i="3"/>
  <c r="I62" i="3"/>
  <c r="D39" i="3"/>
  <c r="N53" i="3"/>
  <c r="N60" i="3"/>
  <c r="D36" i="3"/>
  <c r="I10" i="3"/>
  <c r="N12" i="3"/>
  <c r="I81" i="3"/>
  <c r="N52" i="3"/>
  <c r="N61" i="3"/>
  <c r="I35" i="3"/>
  <c r="N18" i="3"/>
  <c r="S64" i="3"/>
  <c r="N11" i="3"/>
  <c r="D80" i="3"/>
  <c r="I6" i="3"/>
  <c r="S52" i="3"/>
  <c r="S40" i="3"/>
  <c r="D11" i="3"/>
  <c r="E11" i="3"/>
  <c r="O7" i="3"/>
  <c r="N7" i="3"/>
  <c r="T4" i="3"/>
  <c r="S4" i="3"/>
  <c r="T8" i="3"/>
  <c r="S8" i="3"/>
  <c r="T12" i="3"/>
  <c r="S12" i="3"/>
  <c r="E51" i="3"/>
  <c r="D51" i="3"/>
  <c r="E55" i="3"/>
  <c r="D55" i="3"/>
  <c r="J52" i="3"/>
  <c r="I52" i="3"/>
  <c r="J56" i="3"/>
  <c r="I56" i="3"/>
  <c r="I64" i="3"/>
  <c r="J64" i="3"/>
  <c r="O57" i="3"/>
  <c r="N57" i="3"/>
  <c r="T50" i="3"/>
  <c r="S50" i="3"/>
  <c r="T54" i="3"/>
  <c r="S54" i="3"/>
  <c r="E28" i="3"/>
  <c r="D28" i="3"/>
  <c r="E32" i="3"/>
  <c r="D32" i="3"/>
  <c r="J29" i="3"/>
  <c r="I29" i="3"/>
  <c r="J33" i="3"/>
  <c r="I33" i="3"/>
  <c r="N30" i="3"/>
  <c r="O30" i="3"/>
  <c r="O34" i="3"/>
  <c r="N34" i="3"/>
  <c r="T27" i="3"/>
  <c r="S27" i="3"/>
  <c r="T31" i="3"/>
  <c r="S31" i="3"/>
  <c r="S35" i="3"/>
  <c r="T35" i="3"/>
  <c r="E74" i="3"/>
  <c r="D74" i="3"/>
  <c r="E78" i="3"/>
  <c r="D78" i="3"/>
  <c r="O76" i="3"/>
  <c r="N76" i="3"/>
  <c r="T73" i="3"/>
  <c r="S73" i="3"/>
  <c r="S77" i="3"/>
  <c r="T77" i="3"/>
  <c r="S81" i="3"/>
  <c r="T81" i="3"/>
  <c r="D63" i="3"/>
  <c r="N84" i="3"/>
  <c r="I7" i="3"/>
  <c r="N33" i="3"/>
  <c r="I79" i="3"/>
  <c r="D13" i="3"/>
  <c r="I37" i="3"/>
  <c r="N83" i="3"/>
  <c r="N78" i="3"/>
  <c r="S17" i="3"/>
  <c r="N40" i="3"/>
  <c r="N86" i="3"/>
  <c r="N10" i="3"/>
  <c r="N74" i="3"/>
  <c r="I61" i="3"/>
  <c r="N16" i="3"/>
  <c r="I85" i="3"/>
  <c r="N59" i="3"/>
  <c r="S85" i="3"/>
  <c r="S62" i="3"/>
  <c r="I83" i="3"/>
  <c r="I59" i="3"/>
  <c r="D79" i="3"/>
  <c r="D12" i="3"/>
  <c r="D81" i="3"/>
  <c r="N15" i="3"/>
  <c r="D58" i="3"/>
  <c r="I18" i="3"/>
  <c r="S87" i="3"/>
  <c r="N8" i="3"/>
  <c r="I34" i="3"/>
  <c r="I80" i="3"/>
  <c r="S29" i="3"/>
  <c r="I75" i="3"/>
  <c r="S79" i="3"/>
  <c r="D29" i="3"/>
  <c r="J4" i="3"/>
  <c r="I4" i="3"/>
  <c r="D5" i="3"/>
  <c r="E5" i="3"/>
  <c r="D9" i="3"/>
  <c r="E9" i="3"/>
  <c r="D14" i="3"/>
  <c r="E14" i="3"/>
  <c r="D18" i="3"/>
  <c r="E18" i="3"/>
  <c r="J11" i="3"/>
  <c r="I11" i="3"/>
  <c r="J15" i="3"/>
  <c r="I15" i="3"/>
  <c r="O4" i="3"/>
  <c r="N4" i="3"/>
  <c r="S5" i="3"/>
  <c r="T5" i="3"/>
  <c r="T9" i="3"/>
  <c r="S9" i="3"/>
  <c r="S13" i="3"/>
  <c r="T13" i="3"/>
  <c r="D56" i="3"/>
  <c r="E56" i="3"/>
  <c r="D60" i="3"/>
  <c r="E60" i="3"/>
  <c r="D64" i="3"/>
  <c r="E64" i="3"/>
  <c r="J53" i="3"/>
  <c r="I53" i="3"/>
  <c r="O50" i="3"/>
  <c r="N50" i="3"/>
  <c r="N58" i="3"/>
  <c r="O58" i="3"/>
  <c r="T55" i="3"/>
  <c r="S55" i="3"/>
  <c r="T59" i="3"/>
  <c r="S59" i="3"/>
  <c r="D37" i="3"/>
  <c r="E37" i="3"/>
  <c r="O27" i="3"/>
  <c r="N27" i="3"/>
  <c r="O31" i="3"/>
  <c r="N31" i="3"/>
  <c r="T28" i="3"/>
  <c r="S28" i="3"/>
  <c r="T32" i="3"/>
  <c r="S32" i="3"/>
  <c r="S36" i="3"/>
  <c r="T36" i="3"/>
  <c r="E75" i="3"/>
  <c r="D75" i="3"/>
  <c r="J84" i="3"/>
  <c r="I84" i="3"/>
  <c r="O73" i="3"/>
  <c r="N73" i="3"/>
  <c r="O77" i="3"/>
  <c r="N77" i="3"/>
  <c r="N81" i="3"/>
  <c r="O81" i="3"/>
  <c r="T74" i="3"/>
  <c r="S74" i="3"/>
  <c r="T78" i="3"/>
  <c r="S78" i="3"/>
  <c r="D17" i="3"/>
  <c r="I63" i="3"/>
  <c r="D7" i="3"/>
  <c r="D53" i="3"/>
  <c r="D33" i="3"/>
  <c r="S41" i="3"/>
  <c r="N36" i="3"/>
  <c r="N37" i="3"/>
  <c r="I60" i="3"/>
  <c r="N63" i="3"/>
  <c r="D40" i="3"/>
  <c r="D86" i="3"/>
  <c r="N79" i="3"/>
  <c r="I38" i="3"/>
  <c r="D38" i="3"/>
  <c r="S39" i="3"/>
  <c r="D82" i="3"/>
  <c r="N39" i="3"/>
  <c r="D16" i="3"/>
  <c r="N62" i="3"/>
  <c r="I57" i="3"/>
  <c r="S83" i="3"/>
  <c r="S82" i="3"/>
  <c r="N56" i="3"/>
  <c r="S58" i="3"/>
  <c r="S15" i="3"/>
  <c r="I12" i="3"/>
  <c r="S18" i="3"/>
  <c r="I41" i="3"/>
  <c r="D8" i="3"/>
  <c r="N80" i="3"/>
  <c r="N6" i="3"/>
  <c r="N75" i="3"/>
  <c r="N87" i="3"/>
  <c r="J16" i="3"/>
  <c r="I16" i="3"/>
  <c r="O5" i="3"/>
  <c r="N5" i="3"/>
  <c r="O9" i="3"/>
  <c r="N9" i="3"/>
  <c r="N13" i="3"/>
  <c r="O13" i="3"/>
  <c r="E61" i="3"/>
  <c r="D61" i="3"/>
  <c r="I50" i="3"/>
  <c r="J50" i="3"/>
  <c r="I54" i="3"/>
  <c r="J54" i="3"/>
  <c r="O51" i="3"/>
  <c r="N51" i="3"/>
  <c r="O55" i="3"/>
  <c r="N55" i="3"/>
  <c r="T56" i="3"/>
  <c r="S56" i="3"/>
  <c r="E30" i="3"/>
  <c r="D30" i="3"/>
  <c r="J27" i="3"/>
  <c r="I27" i="3"/>
  <c r="J31" i="3"/>
  <c r="I31" i="3"/>
  <c r="I39" i="3"/>
  <c r="J39" i="3"/>
  <c r="O28" i="3"/>
  <c r="N28" i="3"/>
  <c r="E76" i="3"/>
  <c r="D76" i="3"/>
  <c r="E84" i="3"/>
  <c r="D84" i="3"/>
  <c r="J73" i="3"/>
  <c r="I73" i="3"/>
  <c r="I77" i="3"/>
  <c r="J77" i="3"/>
  <c r="N82" i="3"/>
  <c r="O82" i="3"/>
  <c r="S14" i="3"/>
  <c r="I17" i="3"/>
  <c r="D15" i="3"/>
  <c r="S7" i="3"/>
  <c r="I76" i="3"/>
  <c r="S33" i="3"/>
  <c r="N64" i="3"/>
  <c r="D59" i="3"/>
  <c r="I14" i="3"/>
  <c r="S63" i="3"/>
  <c r="I40" i="3"/>
  <c r="I74" i="3"/>
  <c r="N38" i="3"/>
  <c r="D34" i="3"/>
  <c r="N85" i="3"/>
  <c r="S16" i="3"/>
  <c r="N35" i="3"/>
  <c r="I58" i="3"/>
  <c r="S6" i="3"/>
  <c r="D35" i="3"/>
  <c r="D41" i="3"/>
  <c r="I87" i="3"/>
  <c r="N54" i="3"/>
  <c r="D57" i="3"/>
  <c r="D6" i="3"/>
  <c r="D52" i="3"/>
  <c r="S75" i="3"/>
  <c r="D50" i="3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E2" i="2"/>
  <c r="F2" i="2" s="1"/>
  <c r="S47" i="3" l="1"/>
  <c r="C11" i="4" s="1"/>
  <c r="I47" i="3"/>
  <c r="C9" i="4" s="1"/>
  <c r="S70" i="3"/>
  <c r="C15" i="4" s="1"/>
  <c r="I24" i="3"/>
  <c r="C5" i="4" s="1"/>
  <c r="N93" i="3"/>
  <c r="C18" i="4" s="1"/>
  <c r="D93" i="3"/>
  <c r="C16" i="4" s="1"/>
  <c r="N47" i="3"/>
  <c r="C10" i="4" s="1"/>
  <c r="N70" i="3"/>
  <c r="C14" i="4" s="1"/>
  <c r="D70" i="3"/>
  <c r="C12" i="4" s="1"/>
  <c r="N24" i="3"/>
  <c r="C6" i="4" s="1"/>
  <c r="D24" i="3"/>
  <c r="C4" i="4" s="1"/>
  <c r="S93" i="3"/>
  <c r="C19" i="4" s="1"/>
  <c r="I93" i="3"/>
  <c r="C17" i="4" s="1"/>
  <c r="I70" i="3"/>
  <c r="C13" i="4" s="1"/>
  <c r="S24" i="3"/>
  <c r="C7" i="4" s="1"/>
  <c r="D47" i="3"/>
  <c r="C8" i="4" s="1"/>
  <c r="E3" i="2"/>
  <c r="E4" i="2"/>
  <c r="E6" i="2"/>
  <c r="E8" i="2"/>
  <c r="E10" i="2"/>
  <c r="E12" i="2"/>
  <c r="E14" i="2"/>
  <c r="E16" i="2"/>
  <c r="E18" i="2"/>
  <c r="E20" i="2"/>
  <c r="E22" i="2"/>
  <c r="E24" i="2"/>
  <c r="E26" i="2"/>
  <c r="E28" i="2"/>
  <c r="E30" i="2"/>
  <c r="E32" i="2"/>
  <c r="E34" i="2"/>
  <c r="E36" i="2"/>
  <c r="E38" i="2"/>
  <c r="E40" i="2"/>
  <c r="E42" i="2"/>
  <c r="E44" i="2"/>
  <c r="E46" i="2"/>
  <c r="E48" i="2"/>
  <c r="E50" i="2"/>
  <c r="E52" i="2"/>
  <c r="E54" i="2"/>
  <c r="E56" i="2"/>
  <c r="E58" i="2"/>
  <c r="E60" i="2"/>
  <c r="E62" i="2"/>
  <c r="E64" i="2"/>
  <c r="E66" i="2"/>
  <c r="E68" i="2"/>
  <c r="E70" i="2"/>
  <c r="E72" i="2"/>
  <c r="E5" i="2"/>
  <c r="E7" i="2"/>
  <c r="E9" i="2"/>
  <c r="E11" i="2"/>
  <c r="E13" i="2"/>
  <c r="E15" i="2"/>
  <c r="E17" i="2"/>
  <c r="E19" i="2"/>
  <c r="E21" i="2"/>
  <c r="E23" i="2"/>
  <c r="E25" i="2"/>
  <c r="E27" i="2"/>
  <c r="E29" i="2"/>
  <c r="E31" i="2"/>
  <c r="E33" i="2"/>
  <c r="E35" i="2"/>
  <c r="E37" i="2"/>
  <c r="E39" i="2"/>
  <c r="E41" i="2"/>
  <c r="E43" i="2"/>
  <c r="E45" i="2"/>
  <c r="E47" i="2"/>
  <c r="E49" i="2"/>
  <c r="E51" i="2"/>
  <c r="E53" i="2"/>
  <c r="E55" i="2"/>
  <c r="E57" i="2"/>
  <c r="E59" i="2"/>
  <c r="E61" i="2"/>
  <c r="E63" i="2"/>
  <c r="E65" i="2"/>
  <c r="E67" i="2"/>
  <c r="E69" i="2"/>
  <c r="E71" i="2"/>
  <c r="G2" i="2"/>
  <c r="F3" i="2" l="1"/>
  <c r="F4" i="2" s="1"/>
  <c r="F5" i="2" s="1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G3" i="2" l="1"/>
  <c r="G4" i="2"/>
  <c r="G5" i="2"/>
  <c r="G12" i="2"/>
  <c r="G6" i="2"/>
  <c r="G11" i="2"/>
  <c r="G7" i="2"/>
  <c r="G8" i="2"/>
  <c r="G9" i="2"/>
  <c r="G10" i="2"/>
  <c r="G13" i="2"/>
  <c r="M98" i="1" l="1"/>
  <c r="M97" i="1"/>
  <c r="H10" i="2"/>
  <c r="H11" i="2"/>
  <c r="H2" i="2"/>
  <c r="M6" i="1" s="1"/>
  <c r="H8" i="2"/>
  <c r="H12" i="2"/>
  <c r="H4" i="2"/>
  <c r="H3" i="2"/>
  <c r="H9" i="2"/>
  <c r="H7" i="2"/>
  <c r="H6" i="2"/>
  <c r="H5" i="2"/>
  <c r="G14" i="2"/>
  <c r="M96" i="1" l="1"/>
  <c r="M94" i="1"/>
  <c r="M95" i="1"/>
  <c r="M7" i="1"/>
  <c r="M12" i="1"/>
  <c r="M11" i="1"/>
  <c r="M23" i="1"/>
  <c r="M10" i="1"/>
  <c r="M21" i="1"/>
  <c r="M35" i="1"/>
  <c r="M15" i="1"/>
  <c r="M16" i="1"/>
  <c r="M13" i="1"/>
  <c r="M18" i="1"/>
  <c r="M24" i="1"/>
  <c r="M19" i="1"/>
  <c r="M20" i="1"/>
  <c r="M17" i="1"/>
  <c r="M8" i="1"/>
  <c r="M14" i="1"/>
  <c r="M9" i="1"/>
  <c r="M22" i="1"/>
  <c r="H13" i="2"/>
  <c r="M38" i="1" s="1"/>
  <c r="G15" i="2"/>
  <c r="M27" i="1" l="1"/>
  <c r="M25" i="1"/>
  <c r="M37" i="1"/>
  <c r="H8" i="3" s="1"/>
  <c r="M36" i="1"/>
  <c r="H14" i="2"/>
  <c r="M26" i="1" s="1"/>
  <c r="G16" i="2"/>
  <c r="H15" i="2" s="1"/>
  <c r="M39" i="1" l="1"/>
  <c r="M40" i="1"/>
  <c r="M41" i="1"/>
  <c r="M42" i="1"/>
  <c r="M43" i="1"/>
  <c r="M45" i="1"/>
  <c r="M44" i="1"/>
  <c r="M46" i="1"/>
  <c r="H21" i="3" s="1"/>
  <c r="G17" i="2"/>
  <c r="H16" i="2" l="1"/>
  <c r="G18" i="2"/>
  <c r="M29" i="1" l="1"/>
  <c r="M28" i="1"/>
  <c r="H13" i="3" s="1"/>
  <c r="M30" i="1"/>
  <c r="M47" i="1"/>
  <c r="M48" i="1"/>
  <c r="H17" i="2"/>
  <c r="G19" i="2"/>
  <c r="M32" i="1" l="1"/>
  <c r="H10" i="3" s="1"/>
  <c r="M33" i="1"/>
  <c r="M31" i="1"/>
  <c r="M49" i="1"/>
  <c r="M50" i="1"/>
  <c r="M52" i="1"/>
  <c r="M53" i="1"/>
  <c r="M51" i="1"/>
  <c r="H18" i="2"/>
  <c r="G20" i="2"/>
  <c r="M54" i="1" l="1"/>
  <c r="M34" i="1"/>
  <c r="H19" i="2"/>
  <c r="G21" i="2"/>
  <c r="M55" i="1" l="1"/>
  <c r="H20" i="2"/>
  <c r="G22" i="2"/>
  <c r="M56" i="1" l="1"/>
  <c r="H21" i="2"/>
  <c r="G23" i="2"/>
  <c r="M59" i="1" l="1"/>
  <c r="M65" i="1"/>
  <c r="M61" i="1"/>
  <c r="M64" i="1"/>
  <c r="M62" i="1"/>
  <c r="H11" i="3" s="1"/>
  <c r="M67" i="1"/>
  <c r="M63" i="1"/>
  <c r="M57" i="1"/>
  <c r="M66" i="1"/>
  <c r="H16" i="3" s="1"/>
  <c r="M58" i="1"/>
  <c r="M60" i="1"/>
  <c r="H22" i="2"/>
  <c r="G24" i="2"/>
  <c r="C22" i="3" l="1"/>
  <c r="H22" i="3"/>
  <c r="M68" i="1"/>
  <c r="M70" i="1"/>
  <c r="M69" i="1"/>
  <c r="H23" i="2"/>
  <c r="G25" i="2"/>
  <c r="C7" i="3" l="1"/>
  <c r="H24" i="2"/>
  <c r="G26" i="2"/>
  <c r="H25" i="2" s="1"/>
  <c r="M72" i="1" l="1"/>
  <c r="H23" i="3" s="1"/>
  <c r="G27" i="2"/>
  <c r="H26" i="2" s="1"/>
  <c r="M73" i="1" s="1"/>
  <c r="M77" i="1" l="1"/>
  <c r="M76" i="1"/>
  <c r="M79" i="1"/>
  <c r="M75" i="1"/>
  <c r="M80" i="1"/>
  <c r="M78" i="1"/>
  <c r="M81" i="1"/>
  <c r="C23" i="3" s="1"/>
  <c r="M74" i="1"/>
  <c r="G28" i="2"/>
  <c r="C12" i="3" l="1"/>
  <c r="C4" i="3"/>
  <c r="C8" i="3"/>
  <c r="C14" i="3"/>
  <c r="H27" i="2"/>
  <c r="G29" i="2"/>
  <c r="H28" i="2" l="1"/>
  <c r="G30" i="2"/>
  <c r="H29" i="2" l="1"/>
  <c r="G31" i="2"/>
  <c r="H30" i="2" l="1"/>
  <c r="G32" i="2"/>
  <c r="H31" i="2" l="1"/>
  <c r="G33" i="2"/>
  <c r="H32" i="2" l="1"/>
  <c r="G34" i="2"/>
  <c r="H33" i="2" l="1"/>
  <c r="G35" i="2"/>
  <c r="H34" i="2" l="1"/>
  <c r="G36" i="2"/>
  <c r="H35" i="2" l="1"/>
  <c r="G37" i="2"/>
  <c r="H36" i="2" l="1"/>
  <c r="G38" i="2"/>
  <c r="H37" i="2" l="1"/>
  <c r="G39" i="2"/>
  <c r="H38" i="2" l="1"/>
  <c r="G40" i="2"/>
  <c r="H39" i="2" l="1"/>
  <c r="G41" i="2"/>
  <c r="H40" i="2" l="1"/>
  <c r="G42" i="2"/>
  <c r="H41" i="2" l="1"/>
  <c r="G43" i="2"/>
  <c r="H42" i="2" l="1"/>
  <c r="G44" i="2"/>
  <c r="H43" i="2" l="1"/>
  <c r="G45" i="2"/>
  <c r="H44" i="2" s="1"/>
  <c r="G46" i="2" l="1"/>
  <c r="H45" i="2" s="1"/>
  <c r="G47" i="2" l="1"/>
  <c r="H46" i="2" s="1"/>
  <c r="G48" i="2" l="1"/>
  <c r="H47" i="2" s="1"/>
  <c r="G49" i="2" l="1"/>
  <c r="H48" i="2" s="1"/>
  <c r="G50" i="2" l="1"/>
  <c r="H49" i="2" s="1"/>
  <c r="G51" i="2" l="1"/>
  <c r="H50" i="2" s="1"/>
  <c r="G52" i="2" l="1"/>
  <c r="H51" i="2" s="1"/>
  <c r="G53" i="2" l="1"/>
  <c r="H52" i="2" l="1"/>
  <c r="G54" i="2"/>
  <c r="H53" i="2" l="1"/>
  <c r="G55" i="2"/>
  <c r="H54" i="2" l="1"/>
  <c r="G56" i="2"/>
  <c r="H55" i="2" l="1"/>
  <c r="G57" i="2"/>
  <c r="H56" i="2" l="1"/>
  <c r="G58" i="2"/>
  <c r="H57" i="2" s="1"/>
  <c r="G59" i="2" l="1"/>
  <c r="H58" i="2" s="1"/>
  <c r="G60" i="2" l="1"/>
  <c r="H59" i="2" l="1"/>
  <c r="G61" i="2"/>
  <c r="H60" i="2" s="1"/>
  <c r="G62" i="2" l="1"/>
  <c r="H61" i="2" s="1"/>
  <c r="G63" i="2" l="1"/>
  <c r="H62" i="2" l="1"/>
  <c r="G64" i="2"/>
  <c r="H63" i="2" l="1"/>
  <c r="G65" i="2"/>
  <c r="H64" i="2" l="1"/>
  <c r="G66" i="2"/>
  <c r="H65" i="2" l="1"/>
  <c r="G67" i="2"/>
  <c r="H66" i="2" l="1"/>
  <c r="G68" i="2"/>
  <c r="H67" i="2" l="1"/>
  <c r="G69" i="2"/>
  <c r="H68" i="2" l="1"/>
  <c r="G70" i="2"/>
  <c r="H69" i="2" l="1"/>
  <c r="G71" i="2"/>
  <c r="G72" i="2"/>
  <c r="H72" i="2" s="1"/>
  <c r="M71" i="1" s="1"/>
  <c r="M88" i="1" l="1"/>
  <c r="M83" i="1"/>
  <c r="M92" i="1"/>
  <c r="M91" i="1"/>
  <c r="M86" i="1"/>
  <c r="M87" i="1"/>
  <c r="M84" i="1"/>
  <c r="M89" i="1"/>
  <c r="M93" i="1"/>
  <c r="M82" i="1"/>
  <c r="M90" i="1"/>
  <c r="M85" i="1"/>
  <c r="C21" i="3" s="1"/>
  <c r="H71" i="2"/>
  <c r="H70" i="2"/>
  <c r="H9" i="3" l="1"/>
  <c r="C9" i="3"/>
  <c r="C10" i="3"/>
  <c r="C6" i="3"/>
  <c r="C11" i="3"/>
  <c r="C16" i="3"/>
  <c r="C13" i="3"/>
  <c r="C18" i="3"/>
  <c r="C17" i="3"/>
  <c r="C15" i="3"/>
  <c r="C5" i="3"/>
  <c r="R93" i="3" l="1"/>
  <c r="B19" i="4" s="1"/>
  <c r="R70" i="3"/>
  <c r="B15" i="4" s="1"/>
  <c r="M93" i="3"/>
  <c r="B18" i="4" s="1"/>
  <c r="R47" i="3"/>
  <c r="B11" i="4" s="1"/>
  <c r="H93" i="3"/>
  <c r="B17" i="4" s="1"/>
  <c r="H24" i="3"/>
  <c r="B5" i="4" s="1"/>
  <c r="H70" i="3"/>
  <c r="B13" i="4" s="1"/>
  <c r="M70" i="3"/>
  <c r="B14" i="4" s="1"/>
  <c r="H47" i="3"/>
  <c r="B9" i="4" s="1"/>
  <c r="C70" i="3"/>
  <c r="B12" i="4" s="1"/>
  <c r="C24" i="3"/>
  <c r="B4" i="4" s="1"/>
  <c r="M47" i="3"/>
  <c r="B10" i="4" s="1"/>
  <c r="C47" i="3"/>
  <c r="B8" i="4" s="1"/>
  <c r="R24" i="3"/>
  <c r="B7" i="4" s="1"/>
  <c r="M24" i="3"/>
  <c r="B6" i="4" s="1"/>
  <c r="C93" i="3"/>
  <c r="B16" i="4" s="1"/>
</calcChain>
</file>

<file path=xl/comments1.xml><?xml version="1.0" encoding="utf-8"?>
<comments xmlns="http://schemas.openxmlformats.org/spreadsheetml/2006/main">
  <authors>
    <author>Operator</author>
  </authors>
  <commentList>
    <comment ref="A3" authorId="0">
      <text>
        <r>
          <rPr>
            <b/>
            <sz val="8"/>
            <color indexed="81"/>
            <rFont val="Tahoma"/>
            <family val="2"/>
          </rPr>
          <t>Operator:</t>
        </r>
        <r>
          <rPr>
            <sz val="8"/>
            <color indexed="81"/>
            <rFont val="Tahoma"/>
            <family val="2"/>
          </rPr>
          <t xml:space="preserve">
Refresh this data connection.  You will have to recreate it with each weekend.</t>
        </r>
      </text>
    </comment>
  </commentList>
</comments>
</file>

<file path=xl/connections.xml><?xml version="1.0" encoding="utf-8"?>
<connections xmlns="http://schemas.openxmlformats.org/spreadsheetml/2006/main">
  <connection id="1" name="Connection" type="4" refreshedVersion="3" deleted="1" background="1" saveData="1">
    <webPr sourceData="1" parsePre="1" consecutive="1" xl2000="1" htmlTables="1"/>
  </connection>
  <connection id="2" name="Connection1" type="4" refreshedVersion="3" deleted="1" background="1" saveData="1">
    <webPr sourceData="1" parsePre="1" consecutive="1" xl2000="1" htmlTables="1"/>
  </connection>
  <connection id="3" name="Connection11" type="4" refreshedVersion="4" background="1" saveData="1">
    <webPr sourceData="1" parsePre="1" consecutive="1" xl2000="1" url="http://scores.nbcsports.msnbc.com/golf/final.asp?tour=PGA" htmlTables="1">
      <tables count="1">
        <x v="3"/>
      </tables>
    </webPr>
  </connection>
</connections>
</file>

<file path=xl/sharedStrings.xml><?xml version="1.0" encoding="utf-8"?>
<sst xmlns="http://schemas.openxmlformats.org/spreadsheetml/2006/main" count="688" uniqueCount="212">
  <si>
    <t>Percent</t>
  </si>
  <si>
    <t>Rank</t>
  </si>
  <si>
    <t>Purse</t>
  </si>
  <si>
    <t>PayOut</t>
  </si>
  <si>
    <t>Payout</t>
  </si>
  <si>
    <t>Name</t>
  </si>
  <si>
    <t>Position</t>
  </si>
  <si>
    <t>Proj</t>
  </si>
  <si>
    <t>Posn</t>
  </si>
  <si>
    <t>Team</t>
  </si>
  <si>
    <t>Players</t>
  </si>
  <si>
    <t>Total</t>
  </si>
  <si>
    <t>http://scores.nbcsports.msnbc.com/golf/final.asp?tour=PGA</t>
  </si>
  <si>
    <t>Thru</t>
  </si>
  <si>
    <t>Patrick Reed</t>
  </si>
  <si>
    <t>Bill Haas</t>
  </si>
  <si>
    <t>Webb Simpson</t>
  </si>
  <si>
    <t>Billy Horschel</t>
  </si>
  <si>
    <t>Morgan Hoffmann</t>
  </si>
  <si>
    <t>Brendon Todd</t>
  </si>
  <si>
    <t>Jim Furyk</t>
  </si>
  <si>
    <t>Matt Kuchar</t>
  </si>
  <si>
    <t>Cameron Tringale</t>
  </si>
  <si>
    <t>Zach Johnson</t>
  </si>
  <si>
    <t>Russell Henley</t>
  </si>
  <si>
    <t>Jordan Spieth</t>
  </si>
  <si>
    <t>Chris Kirk</t>
  </si>
  <si>
    <t>E</t>
  </si>
  <si>
    <t>9t</t>
  </si>
  <si>
    <t>RBC Heritage</t>
  </si>
  <si>
    <t>Apr. 16-19, Harbour Town Golf Links, Hilton Head Island, South Carolina</t>
  </si>
  <si>
    <t>Round 1</t>
  </si>
  <si>
    <t>Round 2</t>
  </si>
  <si>
    <t>Round 3</t>
  </si>
  <si>
    <t>Round 4</t>
  </si>
  <si>
    <t xml:space="preserve">Total </t>
  </si>
  <si>
    <t xml:space="preserve">Thru </t>
  </si>
  <si>
    <t>-18 (203)</t>
  </si>
  <si>
    <t>Kevin Kisner</t>
  </si>
  <si>
    <t>-17 (202)</t>
  </si>
  <si>
    <t>3t</t>
  </si>
  <si>
    <t>-14 (202)</t>
  </si>
  <si>
    <t>5t</t>
  </si>
  <si>
    <t>Sean O'Hair</t>
  </si>
  <si>
    <t>-13 (271)</t>
  </si>
  <si>
    <t>F</t>
  </si>
  <si>
    <t>Troy Merritt</t>
  </si>
  <si>
    <t>-13 (199)</t>
  </si>
  <si>
    <t>7t</t>
  </si>
  <si>
    <t>Louis Oosthuizen</t>
  </si>
  <si>
    <t>-12 (272)</t>
  </si>
  <si>
    <t>Branden Grace</t>
  </si>
  <si>
    <t>-12 (203)</t>
  </si>
  <si>
    <t>-11 (273)</t>
  </si>
  <si>
    <t>Bo Van Pelt</t>
  </si>
  <si>
    <t>-11 (204)</t>
  </si>
  <si>
    <t>11t</t>
  </si>
  <si>
    <t>Blake Adams</t>
  </si>
  <si>
    <t>-10 (274)</t>
  </si>
  <si>
    <t>Justin Thomas</t>
  </si>
  <si>
    <t>-10 (204)</t>
  </si>
  <si>
    <t>Brice Garnett</t>
  </si>
  <si>
    <t>-10 (203)</t>
  </si>
  <si>
    <t>15t</t>
  </si>
  <si>
    <t>Bryce Molder</t>
  </si>
  <si>
    <t>-9 (275)</t>
  </si>
  <si>
    <t>Cameron Smith</t>
  </si>
  <si>
    <t>Luke Donald</t>
  </si>
  <si>
    <t>18t</t>
  </si>
  <si>
    <t>John Peterson</t>
  </si>
  <si>
    <t>-8 (276)</t>
  </si>
  <si>
    <t>Jerry Kelly</t>
  </si>
  <si>
    <t>Lucas Glover</t>
  </si>
  <si>
    <t>Jason Kokrak</t>
  </si>
  <si>
    <t>Matt Every</t>
  </si>
  <si>
    <t>Russell Knox</t>
  </si>
  <si>
    <t>Ian Poulter</t>
  </si>
  <si>
    <t>Brendon de Jonge</t>
  </si>
  <si>
    <t>26t</t>
  </si>
  <si>
    <t>Carl Pettersson</t>
  </si>
  <si>
    <t>-7 (277)</t>
  </si>
  <si>
    <t>Brandt Snedeker</t>
  </si>
  <si>
    <t>Pat Perez</t>
  </si>
  <si>
    <t>Graeme McDowell</t>
  </si>
  <si>
    <t>John Merrick</t>
  </si>
  <si>
    <t>31t</t>
  </si>
  <si>
    <t>Martin Flores</t>
  </si>
  <si>
    <t>-6 (278)</t>
  </si>
  <si>
    <t>William McGirt</t>
  </si>
  <si>
    <t>Stewart Cink</t>
  </si>
  <si>
    <t>Alex Cejka</t>
  </si>
  <si>
    <t>Joost Luiten</t>
  </si>
  <si>
    <t>37t</t>
  </si>
  <si>
    <t>Fredrik Jacobson</t>
  </si>
  <si>
    <t>-5 (279)</t>
  </si>
  <si>
    <t>Ben Martin</t>
  </si>
  <si>
    <t>Sang-Moon Bae</t>
  </si>
  <si>
    <t>Ricky Barnes</t>
  </si>
  <si>
    <t>Ben Crane</t>
  </si>
  <si>
    <t>Jason Dufner</t>
  </si>
  <si>
    <t>Scott Brown</t>
  </si>
  <si>
    <t>44t</t>
  </si>
  <si>
    <t>Brian Harman</t>
  </si>
  <si>
    <t>-4 (280)</t>
  </si>
  <si>
    <t>Steven Bowditch</t>
  </si>
  <si>
    <t>Robert Streb</t>
  </si>
  <si>
    <t>Zac Blair</t>
  </si>
  <si>
    <t>Hudson Swafford</t>
  </si>
  <si>
    <t>Anirban Lahiri</t>
  </si>
  <si>
    <t>George McNeill</t>
  </si>
  <si>
    <t>51t</t>
  </si>
  <si>
    <t>-3 (281)</t>
  </si>
  <si>
    <t>Vijay Singh</t>
  </si>
  <si>
    <t>Martin Laird</t>
  </si>
  <si>
    <t>55t</t>
  </si>
  <si>
    <t>Robert Allenby</t>
  </si>
  <si>
    <t>-2 (282)</t>
  </si>
  <si>
    <t>Brian Stuard</t>
  </si>
  <si>
    <t>Kevin Streelman</t>
  </si>
  <si>
    <t>Charl Schwartzel</t>
  </si>
  <si>
    <t>Jason Bohn</t>
  </si>
  <si>
    <t>60t</t>
  </si>
  <si>
    <t>Danny Lee</t>
  </si>
  <si>
    <t>-1 (283)</t>
  </si>
  <si>
    <t>James Hahn</t>
  </si>
  <si>
    <t>Andres Gonzales</t>
  </si>
  <si>
    <t>Daniel Summerhays</t>
  </si>
  <si>
    <t>64t</t>
  </si>
  <si>
    <t>Scott Vincent</t>
  </si>
  <si>
    <t>E (284)</t>
  </si>
  <si>
    <t>Charley Hoffman</t>
  </si>
  <si>
    <t>66t</t>
  </si>
  <si>
    <t>Jim Renner</t>
  </si>
  <si>
    <t>+1 (285)</t>
  </si>
  <si>
    <t>Aaron Baddeley</t>
  </si>
  <si>
    <t>Scott Langley</t>
  </si>
  <si>
    <t>69t</t>
  </si>
  <si>
    <t>Chris Stroud</t>
  </si>
  <si>
    <t>+2 (286)</t>
  </si>
  <si>
    <t>Charlie Beljan</t>
  </si>
  <si>
    <t>72t</t>
  </si>
  <si>
    <t>Tom Watson</t>
  </si>
  <si>
    <t>+3 (287)</t>
  </si>
  <si>
    <t>Daniel Berger</t>
  </si>
  <si>
    <t>+3 (215)</t>
  </si>
  <si>
    <t>Nick Taylor</t>
  </si>
  <si>
    <t>+5 (218)</t>
  </si>
  <si>
    <t>75t</t>
  </si>
  <si>
    <t>Ryo Ishikawa</t>
  </si>
  <si>
    <t>+7 (216)</t>
  </si>
  <si>
    <t>Boo Weekley</t>
  </si>
  <si>
    <t>+7 (218)</t>
  </si>
  <si>
    <t>77t</t>
  </si>
  <si>
    <t>Glen Day</t>
  </si>
  <si>
    <t>-</t>
  </si>
  <si>
    <t>MC</t>
  </si>
  <si>
    <t>Derek Ernst</t>
  </si>
  <si>
    <t>Luke Guthrie</t>
  </si>
  <si>
    <t>David Hearn</t>
  </si>
  <si>
    <t>Jeff Overton</t>
  </si>
  <si>
    <t>Andres Romero</t>
  </si>
  <si>
    <t>Rory Sabbatini</t>
  </si>
  <si>
    <t>Sam Saunders</t>
  </si>
  <si>
    <t>Jhonattan Vegas</t>
  </si>
  <si>
    <t>87t</t>
  </si>
  <si>
    <t>Jonas Blixt</t>
  </si>
  <si>
    <t>Chad Campbell</t>
  </si>
  <si>
    <t>Brian Davis</t>
  </si>
  <si>
    <t>Ken Duke</t>
  </si>
  <si>
    <t>Ernie Els</t>
  </si>
  <si>
    <t>Tony Finau</t>
  </si>
  <si>
    <t>Adam Hadwin</t>
  </si>
  <si>
    <t>Dudley Hart</t>
  </si>
  <si>
    <t>Seung-yul Noh</t>
  </si>
  <si>
    <t>Carlos Ortiz</t>
  </si>
  <si>
    <t>Kenny Perry</t>
  </si>
  <si>
    <t>Marcel Siem</t>
  </si>
  <si>
    <t>Johnson Wagner</t>
  </si>
  <si>
    <t>Gunn Yang</t>
  </si>
  <si>
    <t>101t</t>
  </si>
  <si>
    <t>Jonathan Byrd</t>
  </si>
  <si>
    <t>Graham DeLaet</t>
  </si>
  <si>
    <t>Derek Fathauer</t>
  </si>
  <si>
    <t>Gonzalo Fernandez-Castano</t>
  </si>
  <si>
    <t>Billy Hurley III</t>
  </si>
  <si>
    <t>Justin Leonard</t>
  </si>
  <si>
    <t>Spencer Levin</t>
  </si>
  <si>
    <t>D.A. Points</t>
  </si>
  <si>
    <t>Andrew Svoboda</t>
  </si>
  <si>
    <t>Michael Thompson</t>
  </si>
  <si>
    <t>Tim Wilkinson</t>
  </si>
  <si>
    <t>Mark Wilson</t>
  </si>
  <si>
    <t>115t</t>
  </si>
  <si>
    <t>K.J. Choi</t>
  </si>
  <si>
    <t>Thongchai Jaidee</t>
  </si>
  <si>
    <t>Richard Sterne</t>
  </si>
  <si>
    <t>118t</t>
  </si>
  <si>
    <t>Corey Conners</t>
  </si>
  <si>
    <t>Chesson Hadley</t>
  </si>
  <si>
    <t>120t</t>
  </si>
  <si>
    <t>Woody Austin</t>
  </si>
  <si>
    <t>Charles Howell III</t>
  </si>
  <si>
    <t>John Huh</t>
  </si>
  <si>
    <t>Jeff Maggert</t>
  </si>
  <si>
    <t>Nicholas Thompson</t>
  </si>
  <si>
    <t>126t</t>
  </si>
  <si>
    <t>John Faidley</t>
  </si>
  <si>
    <t>Robert Garrigus</t>
  </si>
  <si>
    <t>Michael Putnam</t>
  </si>
  <si>
    <t>Chez Reavie</t>
  </si>
  <si>
    <t>Scott Verplank</t>
  </si>
  <si>
    <t>Mike Weir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</si>
</sst>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dddd\ h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3" fillId="0" borderId="0" xfId="2" applyAlignment="1" applyProtection="1"/>
    <xf numFmtId="3" fontId="0" fillId="0" borderId="0" xfId="0" applyNumberFormat="1"/>
    <xf numFmtId="164" fontId="0" fillId="0" borderId="0" xfId="1" applyNumberFormat="1" applyFont="1"/>
    <xf numFmtId="0" fontId="2" fillId="0" borderId="0" xfId="0" applyFont="1"/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6" fontId="0" fillId="0" borderId="0" xfId="0" applyNumberFormat="1"/>
    <xf numFmtId="0" fontId="2" fillId="0" borderId="0" xfId="0" applyFont="1" applyAlignment="1">
      <alignment horizontal="right"/>
    </xf>
    <xf numFmtId="9" fontId="0" fillId="0" borderId="0" xfId="0" applyNumberFormat="1"/>
    <xf numFmtId="165" fontId="2" fillId="0" borderId="0" xfId="0" applyNumberFormat="1" applyFont="1"/>
    <xf numFmtId="3" fontId="0" fillId="0" borderId="0" xfId="0" applyNumberFormat="1" applyAlignment="1">
      <alignment horizontal="right"/>
    </xf>
  </cellXfs>
  <cellStyles count="3">
    <cellStyle name="Comma" xfId="1" builtinId="3"/>
    <cellStyle name="Hyperlink" xfId="2" builtinId="8"/>
    <cellStyle name="Normal" xfId="0" builtinId="0"/>
  </cellStyles>
  <dxfs count="5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wiseoldcat.com/sites/default/files/GolfPool2015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PGATour"/>
      <sheetName val="Results"/>
      <sheetName val="Totals"/>
      <sheetName val="Teams"/>
      <sheetName val="TeamDetail"/>
      <sheetName val="Wins"/>
      <sheetName val="EntryForm"/>
      <sheetName val="Checks"/>
      <sheetName val="TeamsRev"/>
    </sheetNames>
    <sheetDataSet>
      <sheetData sheetId="0"/>
      <sheetData sheetId="1"/>
      <sheetData sheetId="2"/>
      <sheetData sheetId="3"/>
      <sheetData sheetId="4">
        <row r="6">
          <cell r="A6" t="str">
            <v>Hackers</v>
          </cell>
          <cell r="D6" t="str">
            <v>Full Catastrophe</v>
          </cell>
          <cell r="G6"/>
          <cell r="J6"/>
          <cell r="M6"/>
          <cell r="P6"/>
          <cell r="S6"/>
          <cell r="V6"/>
          <cell r="Y6"/>
          <cell r="AB6"/>
          <cell r="AE6"/>
          <cell r="AH6"/>
          <cell r="AK6"/>
          <cell r="AN6"/>
          <cell r="AQ6"/>
          <cell r="AT6"/>
        </row>
        <row r="7">
          <cell r="B7" t="str">
            <v>Rory McIlroy</v>
          </cell>
          <cell r="E7" t="str">
            <v>Dustin Johnson</v>
          </cell>
          <cell r="H7" t="str">
            <v>Not A Player</v>
          </cell>
          <cell r="K7" t="str">
            <v>Not A Player</v>
          </cell>
          <cell r="N7" t="str">
            <v>Not A Player</v>
          </cell>
          <cell r="Q7" t="str">
            <v>Not A Player</v>
          </cell>
          <cell r="T7" t="str">
            <v>Not A Player</v>
          </cell>
          <cell r="W7" t="str">
            <v>Not A Player</v>
          </cell>
          <cell r="Z7" t="str">
            <v>Not A Player</v>
          </cell>
          <cell r="AC7" t="str">
            <v>Not A Player</v>
          </cell>
          <cell r="AF7" t="str">
            <v>Not A Player</v>
          </cell>
          <cell r="AI7" t="str">
            <v>Not A Player</v>
          </cell>
          <cell r="AL7" t="str">
            <v>Not A Player</v>
          </cell>
          <cell r="AO7" t="str">
            <v>Not A Player</v>
          </cell>
          <cell r="AR7" t="str">
            <v>Not A Player</v>
          </cell>
          <cell r="AU7" t="str">
            <v>Not A Player</v>
          </cell>
        </row>
        <row r="8">
          <cell r="B8" t="str">
            <v>Patrick Reed</v>
          </cell>
          <cell r="E8" t="str">
            <v>Sergio Garcia</v>
          </cell>
          <cell r="H8" t="str">
            <v>Not A Player</v>
          </cell>
          <cell r="K8" t="str">
            <v>Not A Player</v>
          </cell>
          <cell r="N8" t="str">
            <v>Not A Player</v>
          </cell>
          <cell r="Q8" t="str">
            <v>Not A Player</v>
          </cell>
          <cell r="T8" t="str">
            <v>Not A Player</v>
          </cell>
          <cell r="W8" t="str">
            <v>Not A Player</v>
          </cell>
          <cell r="Z8" t="str">
            <v>Not A Player</v>
          </cell>
          <cell r="AC8" t="str">
            <v>Not A Player</v>
          </cell>
          <cell r="AF8" t="str">
            <v>Not A Player</v>
          </cell>
          <cell r="AI8" t="str">
            <v>Not A Player</v>
          </cell>
          <cell r="AL8" t="str">
            <v>Not A Player</v>
          </cell>
          <cell r="AO8" t="str">
            <v>Not A Player</v>
          </cell>
          <cell r="AR8" t="str">
            <v>Not A Player</v>
          </cell>
          <cell r="AU8" t="str">
            <v>Not A Player</v>
          </cell>
        </row>
        <row r="9">
          <cell r="B9" t="str">
            <v>Rickie Fowler</v>
          </cell>
          <cell r="E9" t="str">
            <v>J.B. Holmes</v>
          </cell>
          <cell r="H9" t="str">
            <v>Not A Player</v>
          </cell>
          <cell r="K9" t="str">
            <v>Not A Player</v>
          </cell>
          <cell r="N9" t="str">
            <v>Not A Player</v>
          </cell>
          <cell r="Q9" t="str">
            <v>Not A Player</v>
          </cell>
          <cell r="T9" t="str">
            <v>Not A Player</v>
          </cell>
          <cell r="W9" t="str">
            <v>Not A Player</v>
          </cell>
          <cell r="Z9" t="str">
            <v>Not A Player</v>
          </cell>
          <cell r="AC9" t="str">
            <v>Not A Player</v>
          </cell>
          <cell r="AF9" t="str">
            <v>Not A Player</v>
          </cell>
          <cell r="AI9" t="str">
            <v>Not A Player</v>
          </cell>
          <cell r="AL9" t="str">
            <v>Not A Player</v>
          </cell>
          <cell r="AO9" t="str">
            <v>Not A Player</v>
          </cell>
          <cell r="AR9" t="str">
            <v>Not A Player</v>
          </cell>
          <cell r="AU9" t="str">
            <v>Not A Player</v>
          </cell>
        </row>
        <row r="10">
          <cell r="B10" t="str">
            <v>Adam Scott</v>
          </cell>
          <cell r="E10" t="str">
            <v>Adam Scott</v>
          </cell>
          <cell r="H10" t="str">
            <v>Not A Player</v>
          </cell>
          <cell r="K10" t="str">
            <v>Not A Player</v>
          </cell>
          <cell r="N10" t="str">
            <v>Not A Player</v>
          </cell>
          <cell r="Q10" t="str">
            <v>Not A Player</v>
          </cell>
          <cell r="T10" t="str">
            <v>Not A Player</v>
          </cell>
          <cell r="W10" t="str">
            <v>Not A Player</v>
          </cell>
          <cell r="Z10" t="str">
            <v>Not A Player</v>
          </cell>
          <cell r="AC10" t="str">
            <v>Not A Player</v>
          </cell>
          <cell r="AF10" t="str">
            <v>Not A Player</v>
          </cell>
          <cell r="AI10" t="str">
            <v>Not A Player</v>
          </cell>
          <cell r="AL10" t="str">
            <v>Not A Player</v>
          </cell>
          <cell r="AO10" t="str">
            <v>Not A Player</v>
          </cell>
          <cell r="AR10" t="str">
            <v>Not A Player</v>
          </cell>
          <cell r="AU10" t="str">
            <v>Not A Player</v>
          </cell>
        </row>
        <row r="11">
          <cell r="B11" t="str">
            <v>Charley Hoffman</v>
          </cell>
          <cell r="E11" t="str">
            <v>Bill Haas</v>
          </cell>
          <cell r="H11" t="str">
            <v>Not A Player</v>
          </cell>
          <cell r="K11" t="str">
            <v>Not A Player</v>
          </cell>
          <cell r="N11" t="str">
            <v>Not A Player</v>
          </cell>
          <cell r="Q11" t="str">
            <v>Not A Player</v>
          </cell>
          <cell r="T11" t="str">
            <v>Not A Player</v>
          </cell>
          <cell r="W11" t="str">
            <v>Not A Player</v>
          </cell>
          <cell r="Z11" t="str">
            <v>Not A Player</v>
          </cell>
          <cell r="AC11" t="str">
            <v>Not A Player</v>
          </cell>
          <cell r="AF11" t="str">
            <v>Not A Player</v>
          </cell>
          <cell r="AI11" t="str">
            <v>Not A Player</v>
          </cell>
          <cell r="AL11" t="str">
            <v>Not A Player</v>
          </cell>
          <cell r="AO11" t="str">
            <v>Not A Player</v>
          </cell>
          <cell r="AR11" t="str">
            <v>Not A Player</v>
          </cell>
          <cell r="AU11" t="str">
            <v>Not A Player</v>
          </cell>
        </row>
        <row r="12">
          <cell r="B12" t="str">
            <v>Russell Henley</v>
          </cell>
          <cell r="E12" t="str">
            <v>Russell Henley</v>
          </cell>
          <cell r="H12" t="str">
            <v>Not A Player</v>
          </cell>
          <cell r="K12" t="str">
            <v>Not A Player</v>
          </cell>
          <cell r="N12" t="str">
            <v>Not A Player</v>
          </cell>
          <cell r="Q12" t="str">
            <v>Not A Player</v>
          </cell>
          <cell r="T12" t="str">
            <v>Not A Player</v>
          </cell>
          <cell r="W12" t="str">
            <v>Not A Player</v>
          </cell>
          <cell r="Z12" t="str">
            <v>Not A Player</v>
          </cell>
          <cell r="AC12" t="str">
            <v>Not A Player</v>
          </cell>
          <cell r="AF12" t="str">
            <v>Not A Player</v>
          </cell>
          <cell r="AI12" t="str">
            <v>Not A Player</v>
          </cell>
          <cell r="AL12" t="str">
            <v>Not A Player</v>
          </cell>
          <cell r="AO12" t="str">
            <v>Not A Player</v>
          </cell>
          <cell r="AR12" t="str">
            <v>Not A Player</v>
          </cell>
          <cell r="AU12" t="str">
            <v>Not A Player</v>
          </cell>
        </row>
        <row r="13">
          <cell r="B13" t="str">
            <v>Brandt Snedeker</v>
          </cell>
          <cell r="E13" t="str">
            <v>Brandt Snedeker</v>
          </cell>
          <cell r="H13" t="str">
            <v>Not A Player</v>
          </cell>
          <cell r="K13" t="str">
            <v>Not A Player</v>
          </cell>
          <cell r="N13" t="str">
            <v>Not A Player</v>
          </cell>
          <cell r="Q13" t="str">
            <v>Not A Player</v>
          </cell>
          <cell r="T13" t="str">
            <v>Not A Player</v>
          </cell>
          <cell r="W13" t="str">
            <v>Not A Player</v>
          </cell>
          <cell r="Z13" t="str">
            <v>Not A Player</v>
          </cell>
          <cell r="AC13" t="str">
            <v>Not A Player</v>
          </cell>
          <cell r="AF13" t="str">
            <v>Not A Player</v>
          </cell>
          <cell r="AI13" t="str">
            <v>Not A Player</v>
          </cell>
          <cell r="AL13" t="str">
            <v>Not A Player</v>
          </cell>
          <cell r="AO13" t="str">
            <v>Not A Player</v>
          </cell>
          <cell r="AR13" t="str">
            <v>Not A Player</v>
          </cell>
          <cell r="AU13" t="str">
            <v>Not A Player</v>
          </cell>
        </row>
        <row r="14">
          <cell r="B14" t="str">
            <v>Phil Mickelson</v>
          </cell>
          <cell r="E14" t="str">
            <v>Kevin Streelman</v>
          </cell>
          <cell r="H14" t="str">
            <v>Not A Player</v>
          </cell>
          <cell r="K14" t="str">
            <v>Not A Player</v>
          </cell>
          <cell r="N14" t="str">
            <v>Not A Player</v>
          </cell>
          <cell r="Q14" t="str">
            <v>Not A Player</v>
          </cell>
          <cell r="T14" t="str">
            <v>Not A Player</v>
          </cell>
          <cell r="W14" t="str">
            <v>Not A Player</v>
          </cell>
          <cell r="Z14" t="str">
            <v>Not A Player</v>
          </cell>
          <cell r="AC14" t="str">
            <v>Not A Player</v>
          </cell>
          <cell r="AF14" t="str">
            <v>Not A Player</v>
          </cell>
          <cell r="AI14" t="str">
            <v>Not A Player</v>
          </cell>
          <cell r="AL14" t="str">
            <v>Not A Player</v>
          </cell>
          <cell r="AO14" t="str">
            <v>Not A Player</v>
          </cell>
          <cell r="AR14" t="str">
            <v>Not A Player</v>
          </cell>
          <cell r="AU14" t="str">
            <v>Not A Player</v>
          </cell>
        </row>
        <row r="15">
          <cell r="B15" t="str">
            <v>Tim Clark</v>
          </cell>
          <cell r="E15" t="str">
            <v>Tim Clark</v>
          </cell>
          <cell r="H15" t="str">
            <v>Not A Player</v>
          </cell>
          <cell r="K15" t="str">
            <v>Not A Player</v>
          </cell>
          <cell r="N15" t="str">
            <v>Not A Player</v>
          </cell>
          <cell r="Q15" t="str">
            <v>Not A Player</v>
          </cell>
          <cell r="T15" t="str">
            <v>Not A Player</v>
          </cell>
          <cell r="W15" t="str">
            <v>Not A Player</v>
          </cell>
          <cell r="Z15" t="str">
            <v>Not A Player</v>
          </cell>
          <cell r="AC15" t="str">
            <v>Not A Player</v>
          </cell>
          <cell r="AF15" t="str">
            <v>Not A Player</v>
          </cell>
          <cell r="AI15" t="str">
            <v>Not A Player</v>
          </cell>
          <cell r="AL15" t="str">
            <v>Not A Player</v>
          </cell>
          <cell r="AO15" t="str">
            <v>Not A Player</v>
          </cell>
          <cell r="AR15" t="str">
            <v>Not A Player</v>
          </cell>
          <cell r="AU15" t="str">
            <v>Not A Player</v>
          </cell>
        </row>
        <row r="16">
          <cell r="B16" t="str">
            <v>Ian Poulter</v>
          </cell>
          <cell r="E16" t="str">
            <v>Russell Knox</v>
          </cell>
          <cell r="H16" t="str">
            <v>Not A Player</v>
          </cell>
          <cell r="K16" t="str">
            <v>Not A Player</v>
          </cell>
          <cell r="N16" t="str">
            <v>Not A Player</v>
          </cell>
          <cell r="Q16" t="str">
            <v>Not A Player</v>
          </cell>
          <cell r="T16" t="str">
            <v>Not A Player</v>
          </cell>
          <cell r="W16" t="str">
            <v>Not A Player</v>
          </cell>
          <cell r="Z16" t="str">
            <v>Not A Player</v>
          </cell>
          <cell r="AC16" t="str">
            <v>Not A Player</v>
          </cell>
          <cell r="AF16" t="str">
            <v>Not A Player</v>
          </cell>
          <cell r="AI16" t="str">
            <v>Not A Player</v>
          </cell>
          <cell r="AL16" t="str">
            <v>Not A Player</v>
          </cell>
          <cell r="AO16" t="str">
            <v>Not A Player</v>
          </cell>
          <cell r="AR16" t="str">
            <v>Not A Player</v>
          </cell>
          <cell r="AU16" t="str">
            <v>Not A Player</v>
          </cell>
        </row>
        <row r="17">
          <cell r="B17" t="str">
            <v>Graeme McDowell</v>
          </cell>
          <cell r="E17" t="str">
            <v>Seung-Yul Noh</v>
          </cell>
          <cell r="H17" t="str">
            <v>Not A Player</v>
          </cell>
          <cell r="K17" t="str">
            <v>Not A Player</v>
          </cell>
          <cell r="N17" t="str">
            <v>Not A Player</v>
          </cell>
          <cell r="Q17" t="str">
            <v>Not A Player</v>
          </cell>
          <cell r="T17" t="str">
            <v>Not A Player</v>
          </cell>
          <cell r="W17" t="str">
            <v>Not A Player</v>
          </cell>
          <cell r="Z17" t="str">
            <v>Not A Player</v>
          </cell>
          <cell r="AC17" t="str">
            <v>Not A Player</v>
          </cell>
          <cell r="AF17" t="str">
            <v>Not A Player</v>
          </cell>
          <cell r="AI17" t="str">
            <v>Not A Player</v>
          </cell>
          <cell r="AL17" t="str">
            <v>Not A Player</v>
          </cell>
          <cell r="AO17" t="str">
            <v>Not A Player</v>
          </cell>
          <cell r="AR17" t="str">
            <v>Not A Player</v>
          </cell>
          <cell r="AU17" t="str">
            <v>Not A Player</v>
          </cell>
        </row>
        <row r="18">
          <cell r="B18" t="str">
            <v>Chesson Hadley</v>
          </cell>
          <cell r="E18" t="str">
            <v>Chesson Hadley</v>
          </cell>
          <cell r="H18" t="str">
            <v>Not A Player</v>
          </cell>
          <cell r="K18" t="str">
            <v>Not A Player</v>
          </cell>
          <cell r="N18" t="str">
            <v>Not A Player</v>
          </cell>
          <cell r="Q18" t="str">
            <v>Not A Player</v>
          </cell>
          <cell r="T18" t="str">
            <v>Not A Player</v>
          </cell>
          <cell r="W18" t="str">
            <v>Not A Player</v>
          </cell>
          <cell r="Z18" t="str">
            <v>Not A Player</v>
          </cell>
          <cell r="AC18" t="str">
            <v>Not A Player</v>
          </cell>
          <cell r="AF18" t="str">
            <v>Not A Player</v>
          </cell>
          <cell r="AI18" t="str">
            <v>Not A Player</v>
          </cell>
          <cell r="AL18" t="str">
            <v>Not A Player</v>
          </cell>
          <cell r="AO18" t="str">
            <v>Not A Player</v>
          </cell>
          <cell r="AR18" t="str">
            <v>Not A Player</v>
          </cell>
          <cell r="AU18" t="str">
            <v>Not A Player</v>
          </cell>
        </row>
        <row r="19">
          <cell r="B19" t="str">
            <v>Charl Schwartzel</v>
          </cell>
          <cell r="E19" t="str">
            <v>James Hahn</v>
          </cell>
          <cell r="H19" t="str">
            <v>Not A Player</v>
          </cell>
          <cell r="K19" t="str">
            <v>Not A Player</v>
          </cell>
          <cell r="N19" t="str">
            <v>Not A Player</v>
          </cell>
          <cell r="Q19" t="str">
            <v>Not A Player</v>
          </cell>
          <cell r="T19" t="str">
            <v>Not A Player</v>
          </cell>
          <cell r="W19" t="str">
            <v>Not A Player</v>
          </cell>
          <cell r="Z19" t="str">
            <v>Not A Player</v>
          </cell>
          <cell r="AC19" t="str">
            <v>Not A Player</v>
          </cell>
          <cell r="AF19" t="str">
            <v>Not A Player</v>
          </cell>
          <cell r="AI19" t="str">
            <v>Not A Player</v>
          </cell>
          <cell r="AL19" t="str">
            <v>Not A Player</v>
          </cell>
          <cell r="AO19" t="str">
            <v>Not A Player</v>
          </cell>
          <cell r="AR19" t="str">
            <v>Not A Player</v>
          </cell>
          <cell r="AU19" t="str">
            <v>Not A Player</v>
          </cell>
        </row>
        <row r="20">
          <cell r="B20" t="str">
            <v>Morgan Hoffmann</v>
          </cell>
          <cell r="E20" t="str">
            <v>Angel Cabrera</v>
          </cell>
          <cell r="H20" t="str">
            <v>Not A Player</v>
          </cell>
          <cell r="K20" t="str">
            <v>Not A Player</v>
          </cell>
          <cell r="N20" t="str">
            <v>Not A Player</v>
          </cell>
          <cell r="Q20" t="str">
            <v>Not A Player</v>
          </cell>
          <cell r="T20" t="str">
            <v>Not A Player</v>
          </cell>
          <cell r="W20" t="str">
            <v>Not A Player</v>
          </cell>
          <cell r="Z20" t="str">
            <v>Not A Player</v>
          </cell>
          <cell r="AC20" t="str">
            <v>Not A Player</v>
          </cell>
          <cell r="AF20" t="str">
            <v>Not A Player</v>
          </cell>
          <cell r="AI20" t="str">
            <v>Not A Player</v>
          </cell>
          <cell r="AL20" t="str">
            <v>Not A Player</v>
          </cell>
          <cell r="AO20" t="str">
            <v>Not A Player</v>
          </cell>
          <cell r="AR20" t="str">
            <v>Not A Player</v>
          </cell>
          <cell r="AU20" t="str">
            <v>Not A Player</v>
          </cell>
        </row>
        <row r="21">
          <cell r="B21" t="str">
            <v>Jason Dufner</v>
          </cell>
          <cell r="E21" t="str">
            <v>Erik Compton</v>
          </cell>
          <cell r="H21" t="str">
            <v>Not A Player</v>
          </cell>
          <cell r="K21" t="str">
            <v>Not A Player</v>
          </cell>
          <cell r="N21" t="str">
            <v>Not A Player</v>
          </cell>
          <cell r="Q21" t="str">
            <v>Not A Player</v>
          </cell>
          <cell r="T21" t="str">
            <v>Not A Player</v>
          </cell>
          <cell r="W21" t="str">
            <v>Not A Player</v>
          </cell>
          <cell r="Z21" t="str">
            <v>Not A Player</v>
          </cell>
          <cell r="AC21" t="str">
            <v>Not A Player</v>
          </cell>
          <cell r="AF21" t="str">
            <v>Not A Player</v>
          </cell>
          <cell r="AI21" t="str">
            <v>Not A Player</v>
          </cell>
          <cell r="AL21" t="str">
            <v>Not A Player</v>
          </cell>
          <cell r="AO21" t="str">
            <v>Not A Player</v>
          </cell>
          <cell r="AR21" t="str">
            <v>Not A Player</v>
          </cell>
          <cell r="AU21" t="str">
            <v>Not A Player</v>
          </cell>
        </row>
        <row r="22">
          <cell r="B22" t="str">
            <v>Geoff Ogilvy</v>
          </cell>
          <cell r="E22" t="str">
            <v>Camilo Villegas</v>
          </cell>
          <cell r="H22" t="str">
            <v>Not A Player</v>
          </cell>
          <cell r="K22" t="str">
            <v>Not A Player</v>
          </cell>
          <cell r="N22" t="str">
            <v>Not A Player</v>
          </cell>
          <cell r="Q22" t="str">
            <v>Not A Player</v>
          </cell>
          <cell r="T22" t="str">
            <v>Not A Player</v>
          </cell>
          <cell r="W22" t="str">
            <v>Not A Player</v>
          </cell>
          <cell r="Z22" t="str">
            <v>Not A Player</v>
          </cell>
          <cell r="AC22" t="str">
            <v>Not A Player</v>
          </cell>
          <cell r="AF22" t="str">
            <v>Not A Player</v>
          </cell>
          <cell r="AI22" t="str">
            <v>Not A Player</v>
          </cell>
          <cell r="AL22" t="str">
            <v>Not A Player</v>
          </cell>
          <cell r="AO22" t="str">
            <v>Not A Player</v>
          </cell>
          <cell r="AR22" t="str">
            <v>Not A Player</v>
          </cell>
          <cell r="AU22" t="str">
            <v>Not A Player</v>
          </cell>
        </row>
        <row r="23">
          <cell r="B23" t="str">
            <v>Brooks Koepka</v>
          </cell>
          <cell r="E23" t="str">
            <v>Lee Westwood</v>
          </cell>
          <cell r="H23" t="str">
            <v>Not A Player</v>
          </cell>
          <cell r="K23" t="str">
            <v>Not A Player</v>
          </cell>
          <cell r="N23" t="str">
            <v>Not A Player</v>
          </cell>
          <cell r="Q23" t="str">
            <v>Not A Player</v>
          </cell>
          <cell r="T23" t="str">
            <v>Not A Player</v>
          </cell>
          <cell r="W23" t="str">
            <v>Not A Player</v>
          </cell>
          <cell r="Z23" t="str">
            <v>Not A Player</v>
          </cell>
          <cell r="AC23" t="str">
            <v>Not A Player</v>
          </cell>
          <cell r="AF23" t="str">
            <v>Not A Player</v>
          </cell>
          <cell r="AI23" t="str">
            <v>Not A Player</v>
          </cell>
          <cell r="AL23" t="str">
            <v>Not A Player</v>
          </cell>
          <cell r="AO23" t="str">
            <v>Not A Player</v>
          </cell>
          <cell r="AR23" t="str">
            <v>Not A Player</v>
          </cell>
          <cell r="AU23" t="str">
            <v>Not A Player</v>
          </cell>
        </row>
        <row r="24">
          <cell r="B24" t="str">
            <v>David Hearn</v>
          </cell>
          <cell r="E24" t="str">
            <v>Ben Crane</v>
          </cell>
          <cell r="H24" t="str">
            <v>Not A Player</v>
          </cell>
          <cell r="K24" t="str">
            <v>Not A Player</v>
          </cell>
          <cell r="N24" t="str">
            <v>Not A Player</v>
          </cell>
          <cell r="Q24" t="str">
            <v>Not A Player</v>
          </cell>
          <cell r="T24" t="str">
            <v>Not A Player</v>
          </cell>
          <cell r="W24" t="str">
            <v>Not A Player</v>
          </cell>
          <cell r="Z24" t="str">
            <v>Not A Player</v>
          </cell>
          <cell r="AC24" t="str">
            <v>Not A Player</v>
          </cell>
          <cell r="AF24" t="str">
            <v>Not A Player</v>
          </cell>
          <cell r="AI24" t="str">
            <v>Not A Player</v>
          </cell>
          <cell r="AL24" t="str">
            <v>Not A Player</v>
          </cell>
          <cell r="AO24" t="str">
            <v>Not A Player</v>
          </cell>
          <cell r="AR24" t="str">
            <v>Not A Player</v>
          </cell>
          <cell r="AU24" t="str">
            <v>Not A Player</v>
          </cell>
        </row>
        <row r="25">
          <cell r="B25" t="str">
            <v>Danny Lee</v>
          </cell>
          <cell r="E25" t="str">
            <v>Danny Lee</v>
          </cell>
          <cell r="H25" t="str">
            <v>Not A Player</v>
          </cell>
          <cell r="K25" t="str">
            <v>Not A Player</v>
          </cell>
          <cell r="N25" t="str">
            <v>Not A Player</v>
          </cell>
          <cell r="Q25" t="str">
            <v>Not A Player</v>
          </cell>
          <cell r="T25" t="str">
            <v>Not A Player</v>
          </cell>
          <cell r="W25" t="str">
            <v>Not A Player</v>
          </cell>
          <cell r="Z25" t="str">
            <v>Not A Player</v>
          </cell>
          <cell r="AC25" t="str">
            <v>Not A Player</v>
          </cell>
          <cell r="AF25" t="str">
            <v>Not A Player</v>
          </cell>
          <cell r="AI25" t="str">
            <v>Not A Player</v>
          </cell>
          <cell r="AL25" t="str">
            <v>Not A Player</v>
          </cell>
          <cell r="AO25" t="str">
            <v>Not A Player</v>
          </cell>
          <cell r="AR25" t="str">
            <v>Not A Player</v>
          </cell>
          <cell r="AU25" t="str">
            <v>Not A Player</v>
          </cell>
        </row>
        <row r="26">
          <cell r="B26" t="str">
            <v>Boo Weekley</v>
          </cell>
          <cell r="E26" t="str">
            <v>Aaron Baddeley</v>
          </cell>
          <cell r="H26" t="str">
            <v>Not A Player</v>
          </cell>
          <cell r="K26" t="str">
            <v>Not A Player</v>
          </cell>
          <cell r="N26" t="str">
            <v>Not A Player</v>
          </cell>
          <cell r="Q26" t="str">
            <v>Not A Player</v>
          </cell>
          <cell r="T26" t="str">
            <v>Not A Player</v>
          </cell>
          <cell r="W26" t="str">
            <v>Not A Player</v>
          </cell>
          <cell r="Z26" t="str">
            <v>Not A Player</v>
          </cell>
          <cell r="AC26" t="str">
            <v>Not A Player</v>
          </cell>
          <cell r="AF26" t="str">
            <v>Not A Player</v>
          </cell>
          <cell r="AI26" t="str">
            <v>Not A Player</v>
          </cell>
          <cell r="AL26" t="str">
            <v>Not A Player</v>
          </cell>
          <cell r="AO26" t="str">
            <v>Not A Player</v>
          </cell>
          <cell r="AR26" t="str">
            <v>Not A Player</v>
          </cell>
          <cell r="AU26" t="str">
            <v>Not A Player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queryTables/queryTable1.xml><?xml version="1.0" encoding="utf-8"?>
<queryTable xmlns="http://schemas.openxmlformats.org/spreadsheetml/2006/main" name="humana-challenge-in-partnership-with-the-clinton-foundation" fillFormulas="1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ternalData_2" growShrinkType="overwriteClear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ExternalData_1" growShrinkType="overwriteClear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cores.nbcsports.msnbc.com/golf/final.asp?tour=PGA" TargetMode="External"/><Relationship Id="rId6" Type="http://schemas.openxmlformats.org/officeDocument/2006/relationships/queryTable" Target="../queryTables/queryTable3.xml"/><Relationship Id="rId5" Type="http://schemas.openxmlformats.org/officeDocument/2006/relationships/queryTable" Target="../queryTables/queryTable2.xml"/><Relationship Id="rId4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161"/>
  <sheetViews>
    <sheetView workbookViewId="0">
      <selection activeCell="L2" sqref="L2"/>
    </sheetView>
  </sheetViews>
  <sheetFormatPr defaultRowHeight="15" x14ac:dyDescent="0.25"/>
  <cols>
    <col min="1" max="1" width="65.140625" customWidth="1"/>
    <col min="2" max="2" width="26.140625" customWidth="1"/>
    <col min="3" max="6" width="8.140625" customWidth="1"/>
    <col min="7" max="7" width="8.5703125" customWidth="1"/>
    <col min="8" max="8" width="5.42578125" customWidth="1"/>
    <col min="9" max="10" width="10.85546875" customWidth="1"/>
    <col min="11" max="11" width="6.140625" customWidth="1"/>
    <col min="12" max="12" width="10.140625" bestFit="1" customWidth="1"/>
    <col min="14" max="14" width="8.85546875" bestFit="1" customWidth="1"/>
  </cols>
  <sheetData>
    <row r="1" spans="1:14" x14ac:dyDescent="0.25">
      <c r="A1" s="1" t="s">
        <v>12</v>
      </c>
      <c r="K1" t="s">
        <v>2</v>
      </c>
      <c r="L1" s="2">
        <v>5900000</v>
      </c>
    </row>
    <row r="3" spans="1:14" x14ac:dyDescent="0.25">
      <c r="A3" t="s">
        <v>29</v>
      </c>
    </row>
    <row r="4" spans="1:14" x14ac:dyDescent="0.25">
      <c r="A4" t="s">
        <v>30</v>
      </c>
    </row>
    <row r="5" spans="1:14" x14ac:dyDescent="0.25">
      <c r="A5" t="s">
        <v>1</v>
      </c>
      <c r="B5" t="s">
        <v>5</v>
      </c>
      <c r="C5" t="s">
        <v>31</v>
      </c>
      <c r="D5" t="s">
        <v>32</v>
      </c>
      <c r="E5" t="s">
        <v>33</v>
      </c>
      <c r="F5" t="s">
        <v>34</v>
      </c>
      <c r="G5" t="s">
        <v>35</v>
      </c>
      <c r="H5" t="s">
        <v>36</v>
      </c>
      <c r="L5" t="s">
        <v>6</v>
      </c>
      <c r="M5" t="s">
        <v>3</v>
      </c>
      <c r="N5" t="s">
        <v>13</v>
      </c>
    </row>
    <row r="6" spans="1:14" x14ac:dyDescent="0.25">
      <c r="A6">
        <v>1</v>
      </c>
      <c r="B6" t="s">
        <v>20</v>
      </c>
      <c r="C6">
        <v>71</v>
      </c>
      <c r="D6">
        <v>64</v>
      </c>
      <c r="E6">
        <v>68</v>
      </c>
      <c r="F6">
        <v>-8</v>
      </c>
      <c r="G6" t="s">
        <v>37</v>
      </c>
      <c r="H6">
        <v>17</v>
      </c>
      <c r="I6" s="8"/>
      <c r="L6">
        <f t="array" ref="L6">IF(ISNUMBER(1*MID(A6,ROW($1:$9),1)),1*MID(A6,MATCH(TRUE,ISNUMBER(1*MID(A6,ROW($1:$9),1)),0),COUNT(1*MID(A6,ROW($1:$9),1))),"")</f>
        <v>1</v>
      </c>
      <c r="M6" s="2">
        <f ca="1">IF(ISNUMBER(I6),I6,IF(L6&lt;71,VLOOKUP(L6,PayOut!$G$2:$H$72,2,FALSE),0))</f>
        <v>1062000</v>
      </c>
      <c r="N6">
        <f t="shared" ref="N6:N69" si="0">IF(OR(G6="MC",G6="WD"),G6,IF(H6="F","F",IF(ISNUMBER(H6),H6,"NS")))</f>
        <v>17</v>
      </c>
    </row>
    <row r="7" spans="1:14" x14ac:dyDescent="0.25">
      <c r="A7">
        <v>2</v>
      </c>
      <c r="B7" t="s">
        <v>38</v>
      </c>
      <c r="C7">
        <v>68</v>
      </c>
      <c r="D7">
        <v>67</v>
      </c>
      <c r="E7">
        <v>67</v>
      </c>
      <c r="F7">
        <v>-6</v>
      </c>
      <c r="G7" t="s">
        <v>39</v>
      </c>
      <c r="H7">
        <v>15</v>
      </c>
      <c r="I7" s="8"/>
      <c r="L7">
        <f t="array" ref="L7">IF(ISNUMBER(1*MID(A7,ROW($1:$9),1)),1*MID(A7,MATCH(TRUE,ISNUMBER(1*MID(A7,ROW($1:$9),1)),0),COUNT(1*MID(A7,ROW($1:$9),1))),"")</f>
        <v>2</v>
      </c>
      <c r="M7" s="2">
        <f ca="1">IF(ISNUMBER(I7),I7,IF(L7&lt;71,VLOOKUP(L7,PayOut!$G$2:$H$72,2,FALSE),0))</f>
        <v>637200</v>
      </c>
      <c r="N7">
        <f t="shared" si="0"/>
        <v>15</v>
      </c>
    </row>
    <row r="8" spans="1:14" x14ac:dyDescent="0.25">
      <c r="A8" t="s">
        <v>40</v>
      </c>
      <c r="B8" t="s">
        <v>21</v>
      </c>
      <c r="C8">
        <v>68</v>
      </c>
      <c r="D8">
        <v>66</v>
      </c>
      <c r="E8">
        <v>68</v>
      </c>
      <c r="F8">
        <v>-3</v>
      </c>
      <c r="G8" t="s">
        <v>41</v>
      </c>
      <c r="H8">
        <v>16</v>
      </c>
      <c r="I8" s="8"/>
      <c r="L8">
        <f t="array" ref="L8">IF(ISNUMBER(1*MID(A8,ROW($1:$9),1)),1*MID(A8,MATCH(TRUE,ISNUMBER(1*MID(A8,ROW($1:$9),1)),0),COUNT(1*MID(A8,ROW($1:$9),1))),"")</f>
        <v>3</v>
      </c>
      <c r="M8" s="2">
        <f ca="1">IF(ISNUMBER(I8),I8,IF(L8&lt;71,VLOOKUP(L8,PayOut!$G$2:$H$72,2,FALSE),0))</f>
        <v>342200</v>
      </c>
      <c r="N8">
        <f t="shared" si="0"/>
        <v>16</v>
      </c>
    </row>
    <row r="9" spans="1:14" x14ac:dyDescent="0.25">
      <c r="A9" t="s">
        <v>40</v>
      </c>
      <c r="B9" t="s">
        <v>19</v>
      </c>
      <c r="C9">
        <v>73</v>
      </c>
      <c r="D9">
        <v>66</v>
      </c>
      <c r="E9">
        <v>63</v>
      </c>
      <c r="F9">
        <v>-3</v>
      </c>
      <c r="G9" t="s">
        <v>41</v>
      </c>
      <c r="H9">
        <v>15</v>
      </c>
      <c r="I9" s="8"/>
      <c r="L9">
        <f t="array" ref="L9">IF(ISNUMBER(1*MID(A9,ROW($1:$9),1)),1*MID(A9,MATCH(TRUE,ISNUMBER(1*MID(A9,ROW($1:$9),1)),0),COUNT(1*MID(A9,ROW($1:$9),1))),"")</f>
        <v>3</v>
      </c>
      <c r="M9" s="2">
        <f ca="1">IF(ISNUMBER(I9),I9,IF(L9&lt;71,VLOOKUP(L9,PayOut!$G$2:$H$72,2,FALSE),0))</f>
        <v>342200</v>
      </c>
      <c r="N9">
        <f t="shared" si="0"/>
        <v>15</v>
      </c>
    </row>
    <row r="10" spans="1:14" x14ac:dyDescent="0.25">
      <c r="A10" t="s">
        <v>42</v>
      </c>
      <c r="B10" t="s">
        <v>43</v>
      </c>
      <c r="C10">
        <v>70</v>
      </c>
      <c r="D10">
        <v>67</v>
      </c>
      <c r="E10">
        <v>70</v>
      </c>
      <c r="F10">
        <v>64</v>
      </c>
      <c r="G10" t="s">
        <v>44</v>
      </c>
      <c r="H10" t="s">
        <v>45</v>
      </c>
      <c r="I10" s="8"/>
      <c r="L10">
        <f t="array" ref="L10">IF(ISNUMBER(1*MID(A10,ROW($1:$9),1)),1*MID(A10,MATCH(TRUE,ISNUMBER(1*MID(A10,ROW($1:$9),1)),0),COUNT(1*MID(A10,ROW($1:$9),1))),"")</f>
        <v>5</v>
      </c>
      <c r="M10" s="2">
        <f ca="1">IF(ISNUMBER(I10),I10,IF(L10&lt;71,VLOOKUP(L10,PayOut!$G$2:$H$72,2,FALSE),0))</f>
        <v>224200</v>
      </c>
      <c r="N10" t="str">
        <f t="shared" si="0"/>
        <v>F</v>
      </c>
    </row>
    <row r="11" spans="1:14" x14ac:dyDescent="0.25">
      <c r="A11" t="s">
        <v>42</v>
      </c>
      <c r="B11" t="s">
        <v>46</v>
      </c>
      <c r="C11">
        <v>69</v>
      </c>
      <c r="D11">
        <v>61</v>
      </c>
      <c r="E11">
        <v>69</v>
      </c>
      <c r="F11">
        <v>1</v>
      </c>
      <c r="G11" t="s">
        <v>47</v>
      </c>
      <c r="H11">
        <v>15</v>
      </c>
      <c r="I11" s="8"/>
      <c r="L11">
        <f t="array" ref="L11">IF(ISNUMBER(1*MID(A11,ROW($1:$9),1)),1*MID(A11,MATCH(TRUE,ISNUMBER(1*MID(A11,ROW($1:$9),1)),0),COUNT(1*MID(A11,ROW($1:$9),1))),"")</f>
        <v>5</v>
      </c>
      <c r="M11" s="2">
        <f ca="1">IF(ISNUMBER(I11),I11,IF(L11&lt;71,VLOOKUP(L11,PayOut!$G$2:$H$72,2,FALSE),0))</f>
        <v>224200</v>
      </c>
      <c r="N11">
        <f t="shared" si="0"/>
        <v>15</v>
      </c>
    </row>
    <row r="12" spans="1:14" x14ac:dyDescent="0.25">
      <c r="A12" t="s">
        <v>48</v>
      </c>
      <c r="B12" t="s">
        <v>49</v>
      </c>
      <c r="C12">
        <v>69</v>
      </c>
      <c r="D12">
        <v>67</v>
      </c>
      <c r="E12">
        <v>69</v>
      </c>
      <c r="F12">
        <v>67</v>
      </c>
      <c r="G12" t="s">
        <v>50</v>
      </c>
      <c r="H12" t="s">
        <v>45</v>
      </c>
      <c r="I12" s="8"/>
      <c r="L12">
        <f t="array" ref="L12">IF(ISNUMBER(1*MID(A12,ROW($1:$9),1)),1*MID(A12,MATCH(TRUE,ISNUMBER(1*MID(A12,ROW($1:$9),1)),0),COUNT(1*MID(A12,ROW($1:$9),1))),"")</f>
        <v>7</v>
      </c>
      <c r="M12" s="2">
        <f ca="1">IF(ISNUMBER(I12),I12,IF(L12&lt;71,VLOOKUP(L12,PayOut!$G$2:$H$72,2,FALSE),0))</f>
        <v>190275</v>
      </c>
      <c r="N12" t="str">
        <f t="shared" si="0"/>
        <v>F</v>
      </c>
    </row>
    <row r="13" spans="1:14" x14ac:dyDescent="0.25">
      <c r="A13" t="s">
        <v>48</v>
      </c>
      <c r="B13" t="s">
        <v>51</v>
      </c>
      <c r="C13">
        <v>70</v>
      </c>
      <c r="D13">
        <v>67</v>
      </c>
      <c r="E13">
        <v>66</v>
      </c>
      <c r="F13">
        <v>-2</v>
      </c>
      <c r="G13" t="s">
        <v>52</v>
      </c>
      <c r="H13">
        <v>16</v>
      </c>
      <c r="I13" s="8"/>
      <c r="L13">
        <f t="array" ref="L13">IF(ISNUMBER(1*MID(A13,ROW($1:$9),1)),1*MID(A13,MATCH(TRUE,ISNUMBER(1*MID(A13,ROW($1:$9),1)),0),COUNT(1*MID(A13,ROW($1:$9),1))),"")</f>
        <v>7</v>
      </c>
      <c r="M13" s="2">
        <f ca="1">IF(ISNUMBER(I13),I13,IF(L13&lt;71,VLOOKUP(L13,PayOut!$G$2:$H$72,2,FALSE),0))</f>
        <v>190275</v>
      </c>
      <c r="N13">
        <f t="shared" si="0"/>
        <v>16</v>
      </c>
    </row>
    <row r="14" spans="1:14" x14ac:dyDescent="0.25">
      <c r="A14" t="s">
        <v>28</v>
      </c>
      <c r="B14" t="s">
        <v>18</v>
      </c>
      <c r="C14">
        <v>68</v>
      </c>
      <c r="D14">
        <v>68</v>
      </c>
      <c r="E14">
        <v>69</v>
      </c>
      <c r="F14">
        <v>68</v>
      </c>
      <c r="G14" t="s">
        <v>53</v>
      </c>
      <c r="H14" t="s">
        <v>45</v>
      </c>
      <c r="I14" s="8"/>
      <c r="L14">
        <f t="array" ref="L14">IF(ISNUMBER(1*MID(A14,ROW($1:$9),1)),1*MID(A14,MATCH(TRUE,ISNUMBER(1*MID(A14,ROW($1:$9),1)),0),COUNT(1*MID(A14,ROW($1:$9),1))),"")</f>
        <v>9</v>
      </c>
      <c r="M14" s="2">
        <f ca="1">IF(ISNUMBER(I14),I14,IF(L14&lt;71,VLOOKUP(L14,PayOut!$G$2:$H$72,2,FALSE),0))</f>
        <v>165200</v>
      </c>
      <c r="N14" t="str">
        <f t="shared" si="0"/>
        <v>F</v>
      </c>
    </row>
    <row r="15" spans="1:14" x14ac:dyDescent="0.25">
      <c r="A15" t="s">
        <v>28</v>
      </c>
      <c r="B15" t="s">
        <v>54</v>
      </c>
      <c r="C15">
        <v>69</v>
      </c>
      <c r="D15">
        <v>68</v>
      </c>
      <c r="E15">
        <v>67</v>
      </c>
      <c r="F15">
        <v>-2</v>
      </c>
      <c r="G15" t="s">
        <v>55</v>
      </c>
      <c r="H15">
        <v>17</v>
      </c>
      <c r="I15" s="8"/>
      <c r="L15">
        <f t="array" ref="L15">IF(ISNUMBER(1*MID(A15,ROW($1:$9),1)),1*MID(A15,MATCH(TRUE,ISNUMBER(1*MID(A15,ROW($1:$9),1)),0),COUNT(1*MID(A15,ROW($1:$9),1))),"")</f>
        <v>9</v>
      </c>
      <c r="M15" s="2">
        <f ca="1">IF(ISNUMBER(I15),I15,IF(L15&lt;71,VLOOKUP(L15,PayOut!$G$2:$H$72,2,FALSE),0))</f>
        <v>165200</v>
      </c>
      <c r="N15">
        <f t="shared" si="0"/>
        <v>17</v>
      </c>
    </row>
    <row r="16" spans="1:14" x14ac:dyDescent="0.25">
      <c r="A16" t="s">
        <v>56</v>
      </c>
      <c r="B16" t="s">
        <v>57</v>
      </c>
      <c r="C16">
        <v>72</v>
      </c>
      <c r="D16">
        <v>65</v>
      </c>
      <c r="E16">
        <v>71</v>
      </c>
      <c r="F16">
        <v>66</v>
      </c>
      <c r="G16" t="s">
        <v>58</v>
      </c>
      <c r="H16" t="s">
        <v>45</v>
      </c>
      <c r="I16" s="8"/>
      <c r="L16">
        <f t="array" ref="L16">IF(ISNUMBER(1*MID(A16,ROW($1:$9),1)),1*MID(A16,MATCH(TRUE,ISNUMBER(1*MID(A16,ROW($1:$9),1)),0),COUNT(1*MID(A16,ROW($1:$9),1))),"")</f>
        <v>11</v>
      </c>
      <c r="M16" s="2">
        <f ca="1">IF(ISNUMBER(I16),I16,IF(L16&lt;71,VLOOKUP(L16,PayOut!$G$2:$H$72,2,FALSE),0))</f>
        <v>129800</v>
      </c>
      <c r="N16" t="str">
        <f t="shared" si="0"/>
        <v>F</v>
      </c>
    </row>
    <row r="17" spans="1:14" x14ac:dyDescent="0.25">
      <c r="A17" t="s">
        <v>56</v>
      </c>
      <c r="B17" t="s">
        <v>59</v>
      </c>
      <c r="C17">
        <v>70</v>
      </c>
      <c r="D17">
        <v>67</v>
      </c>
      <c r="E17">
        <v>68</v>
      </c>
      <c r="F17">
        <v>69</v>
      </c>
      <c r="G17" t="s">
        <v>58</v>
      </c>
      <c r="H17" t="s">
        <v>45</v>
      </c>
      <c r="I17" s="8"/>
      <c r="L17">
        <f t="array" ref="L17">IF(ISNUMBER(1*MID(A17,ROW($1:$9),1)),1*MID(A17,MATCH(TRUE,ISNUMBER(1*MID(A17,ROW($1:$9),1)),0),COUNT(1*MID(A17,ROW($1:$9),1))),"")</f>
        <v>11</v>
      </c>
      <c r="M17" s="2">
        <f ca="1">IF(ISNUMBER(I17),I17,IF(L17&lt;71,VLOOKUP(L17,PayOut!$G$2:$H$72,2,FALSE),0))</f>
        <v>129800</v>
      </c>
      <c r="N17" t="str">
        <f t="shared" si="0"/>
        <v>F</v>
      </c>
    </row>
    <row r="18" spans="1:14" x14ac:dyDescent="0.25">
      <c r="A18" t="s">
        <v>56</v>
      </c>
      <c r="B18" t="s">
        <v>25</v>
      </c>
      <c r="C18">
        <v>74</v>
      </c>
      <c r="D18">
        <v>62</v>
      </c>
      <c r="E18">
        <v>68</v>
      </c>
      <c r="F18">
        <v>-1</v>
      </c>
      <c r="G18" t="s">
        <v>60</v>
      </c>
      <c r="H18">
        <v>17</v>
      </c>
      <c r="I18" s="8"/>
      <c r="L18">
        <f t="array" ref="L18">IF(ISNUMBER(1*MID(A18,ROW($1:$9),1)),1*MID(A18,MATCH(TRUE,ISNUMBER(1*MID(A18,ROW($1:$9),1)),0),COUNT(1*MID(A18,ROW($1:$9),1))),"")</f>
        <v>11</v>
      </c>
      <c r="M18" s="2">
        <f ca="1">IF(ISNUMBER(I18),I18,IF(L18&lt;71,VLOOKUP(L18,PayOut!$G$2:$H$72,2,FALSE),0))</f>
        <v>129800</v>
      </c>
      <c r="N18">
        <f t="shared" si="0"/>
        <v>17</v>
      </c>
    </row>
    <row r="19" spans="1:14" x14ac:dyDescent="0.25">
      <c r="A19" t="s">
        <v>56</v>
      </c>
      <c r="B19" t="s">
        <v>61</v>
      </c>
      <c r="C19">
        <v>72</v>
      </c>
      <c r="D19">
        <v>66</v>
      </c>
      <c r="E19">
        <v>65</v>
      </c>
      <c r="F19" t="s">
        <v>27</v>
      </c>
      <c r="G19" t="s">
        <v>62</v>
      </c>
      <c r="H19">
        <v>16</v>
      </c>
      <c r="I19" s="8"/>
      <c r="L19">
        <f t="array" ref="L19">IF(ISNUMBER(1*MID(A19,ROW($1:$9),1)),1*MID(A19,MATCH(TRUE,ISNUMBER(1*MID(A19,ROW($1:$9),1)),0),COUNT(1*MID(A19,ROW($1:$9),1))),"")</f>
        <v>11</v>
      </c>
      <c r="M19" s="2">
        <f ca="1">IF(ISNUMBER(I19),I19,IF(L19&lt;71,VLOOKUP(L19,PayOut!$G$2:$H$72,2,FALSE),0))</f>
        <v>129800</v>
      </c>
      <c r="N19">
        <f t="shared" si="0"/>
        <v>16</v>
      </c>
    </row>
    <row r="20" spans="1:14" x14ac:dyDescent="0.25">
      <c r="A20" t="s">
        <v>63</v>
      </c>
      <c r="B20" t="s">
        <v>64</v>
      </c>
      <c r="C20">
        <v>74</v>
      </c>
      <c r="D20">
        <v>64</v>
      </c>
      <c r="E20">
        <v>70</v>
      </c>
      <c r="F20">
        <v>67</v>
      </c>
      <c r="G20" t="s">
        <v>65</v>
      </c>
      <c r="H20" t="s">
        <v>45</v>
      </c>
      <c r="I20" s="8"/>
      <c r="L20">
        <f t="array" ref="L20">IF(ISNUMBER(1*MID(A20,ROW($1:$9),1)),1*MID(A20,MATCH(TRUE,ISNUMBER(1*MID(A20,ROW($1:$9),1)),0),COUNT(1*MID(A20,ROW($1:$9),1))),"")</f>
        <v>15</v>
      </c>
      <c r="M20" s="2">
        <f ca="1">IF(ISNUMBER(I20),I20,IF(L20&lt;71,VLOOKUP(L20,PayOut!$G$2:$H$72,2,FALSE),0))</f>
        <v>100300</v>
      </c>
      <c r="N20" t="str">
        <f t="shared" si="0"/>
        <v>F</v>
      </c>
    </row>
    <row r="21" spans="1:14" x14ac:dyDescent="0.25">
      <c r="A21" t="s">
        <v>63</v>
      </c>
      <c r="B21" t="s">
        <v>66</v>
      </c>
      <c r="C21">
        <v>68</v>
      </c>
      <c r="D21">
        <v>73</v>
      </c>
      <c r="E21">
        <v>67</v>
      </c>
      <c r="F21">
        <v>67</v>
      </c>
      <c r="G21" t="s">
        <v>65</v>
      </c>
      <c r="H21" t="s">
        <v>45</v>
      </c>
      <c r="I21" s="8"/>
      <c r="L21">
        <f t="array" ref="L21">IF(ISNUMBER(1*MID(A21,ROW($1:$9),1)),1*MID(A21,MATCH(TRUE,ISNUMBER(1*MID(A21,ROW($1:$9),1)),0),COUNT(1*MID(A21,ROW($1:$9),1))),"")</f>
        <v>15</v>
      </c>
      <c r="M21" s="2">
        <f ca="1">IF(ISNUMBER(I21),I21,IF(L21&lt;71,VLOOKUP(L21,PayOut!$G$2:$H$72,2,FALSE),0))</f>
        <v>100300</v>
      </c>
      <c r="N21" t="str">
        <f t="shared" si="0"/>
        <v>F</v>
      </c>
    </row>
    <row r="22" spans="1:14" x14ac:dyDescent="0.25">
      <c r="A22" t="s">
        <v>63</v>
      </c>
      <c r="B22" t="s">
        <v>67</v>
      </c>
      <c r="C22">
        <v>73</v>
      </c>
      <c r="D22">
        <v>66</v>
      </c>
      <c r="E22">
        <v>66</v>
      </c>
      <c r="F22">
        <v>70</v>
      </c>
      <c r="G22" t="s">
        <v>65</v>
      </c>
      <c r="H22" t="s">
        <v>45</v>
      </c>
      <c r="I22" s="8"/>
      <c r="L22">
        <f t="array" ref="L22">IF(ISNUMBER(1*MID(A22,ROW($1:$9),1)),1*MID(A22,MATCH(TRUE,ISNUMBER(1*MID(A22,ROW($1:$9),1)),0),COUNT(1*MID(A22,ROW($1:$9),1))),"")</f>
        <v>15</v>
      </c>
      <c r="M22" s="2">
        <f ca="1">IF(ISNUMBER(I22),I22,IF(L22&lt;71,VLOOKUP(L22,PayOut!$G$2:$H$72,2,FALSE),0))</f>
        <v>100300</v>
      </c>
      <c r="N22" t="str">
        <f t="shared" si="0"/>
        <v>F</v>
      </c>
    </row>
    <row r="23" spans="1:14" x14ac:dyDescent="0.25">
      <c r="A23" t="s">
        <v>68</v>
      </c>
      <c r="B23" t="s">
        <v>69</v>
      </c>
      <c r="C23">
        <v>72</v>
      </c>
      <c r="D23">
        <v>65</v>
      </c>
      <c r="E23">
        <v>71</v>
      </c>
      <c r="F23">
        <v>68</v>
      </c>
      <c r="G23" t="s">
        <v>70</v>
      </c>
      <c r="H23" t="s">
        <v>45</v>
      </c>
      <c r="I23" s="8"/>
      <c r="L23">
        <f t="array" ref="L23">IF(ISNUMBER(1*MID(A23,ROW($1:$9),1)),1*MID(A23,MATCH(TRUE,ISNUMBER(1*MID(A23,ROW($1:$9),1)),0),COUNT(1*MID(A23,ROW($1:$9),1))),"")</f>
        <v>18</v>
      </c>
      <c r="M23" s="2">
        <f ca="1">IF(ISNUMBER(I23),I23,IF(L23&lt;71,VLOOKUP(L23,PayOut!$G$2:$H$72,2,FALSE),0))</f>
        <v>69325</v>
      </c>
      <c r="N23" t="str">
        <f t="shared" si="0"/>
        <v>F</v>
      </c>
    </row>
    <row r="24" spans="1:14" x14ac:dyDescent="0.25">
      <c r="A24" t="s">
        <v>68</v>
      </c>
      <c r="B24" t="s">
        <v>71</v>
      </c>
      <c r="C24">
        <v>71</v>
      </c>
      <c r="D24">
        <v>66</v>
      </c>
      <c r="E24">
        <v>70</v>
      </c>
      <c r="F24">
        <v>69</v>
      </c>
      <c r="G24" t="s">
        <v>70</v>
      </c>
      <c r="H24" t="s">
        <v>45</v>
      </c>
      <c r="I24" s="8"/>
      <c r="L24">
        <f t="array" ref="L24">IF(ISNUMBER(1*MID(A24,ROW($1:$9),1)),1*MID(A24,MATCH(TRUE,ISNUMBER(1*MID(A24,ROW($1:$9),1)),0),COUNT(1*MID(A24,ROW($1:$9),1))),"")</f>
        <v>18</v>
      </c>
      <c r="M24" s="2">
        <f ca="1">IF(ISNUMBER(I24),I24,IF(L24&lt;71,VLOOKUP(L24,PayOut!$G$2:$H$72,2,FALSE),0))</f>
        <v>69325</v>
      </c>
      <c r="N24" t="str">
        <f t="shared" si="0"/>
        <v>F</v>
      </c>
    </row>
    <row r="25" spans="1:14" x14ac:dyDescent="0.25">
      <c r="A25" t="s">
        <v>68</v>
      </c>
      <c r="B25" t="s">
        <v>72</v>
      </c>
      <c r="C25">
        <v>70</v>
      </c>
      <c r="D25">
        <v>67</v>
      </c>
      <c r="E25">
        <v>70</v>
      </c>
      <c r="F25">
        <v>69</v>
      </c>
      <c r="G25" t="s">
        <v>70</v>
      </c>
      <c r="H25" t="s">
        <v>45</v>
      </c>
      <c r="I25" s="8"/>
      <c r="L25">
        <f t="array" ref="L25">IF(ISNUMBER(1*MID(A25,ROW($1:$9),1)),1*MID(A25,MATCH(TRUE,ISNUMBER(1*MID(A25,ROW($1:$9),1)),0),COUNT(1*MID(A25,ROW($1:$9),1))),"")</f>
        <v>18</v>
      </c>
      <c r="M25" s="2">
        <f ca="1">IF(ISNUMBER(I25),I25,IF(L25&lt;71,VLOOKUP(L25,PayOut!$G$2:$H$72,2,FALSE),0))</f>
        <v>69325</v>
      </c>
      <c r="N25" t="str">
        <f t="shared" si="0"/>
        <v>F</v>
      </c>
    </row>
    <row r="26" spans="1:14" x14ac:dyDescent="0.25">
      <c r="A26" t="s">
        <v>68</v>
      </c>
      <c r="B26" t="s">
        <v>73</v>
      </c>
      <c r="C26">
        <v>72</v>
      </c>
      <c r="D26">
        <v>70</v>
      </c>
      <c r="E26">
        <v>65</v>
      </c>
      <c r="F26">
        <v>69</v>
      </c>
      <c r="G26" t="s">
        <v>70</v>
      </c>
      <c r="H26" t="s">
        <v>45</v>
      </c>
      <c r="I26" s="8"/>
      <c r="L26">
        <f t="array" ref="L26">IF(ISNUMBER(1*MID(A26,ROW($1:$9),1)),1*MID(A26,MATCH(TRUE,ISNUMBER(1*MID(A26,ROW($1:$9),1)),0),COUNT(1*MID(A26,ROW($1:$9),1))),"")</f>
        <v>18</v>
      </c>
      <c r="M26" s="2">
        <f ca="1">IF(ISNUMBER(I26),I26,IF(L26&lt;71,VLOOKUP(L26,PayOut!$G$2:$H$72,2,FALSE),0))</f>
        <v>69325</v>
      </c>
      <c r="N26" t="str">
        <f t="shared" si="0"/>
        <v>F</v>
      </c>
    </row>
    <row r="27" spans="1:14" x14ac:dyDescent="0.25">
      <c r="A27" t="s">
        <v>68</v>
      </c>
      <c r="B27" t="s">
        <v>74</v>
      </c>
      <c r="C27">
        <v>66</v>
      </c>
      <c r="D27">
        <v>70</v>
      </c>
      <c r="E27">
        <v>70</v>
      </c>
      <c r="F27">
        <v>70</v>
      </c>
      <c r="G27" t="s">
        <v>70</v>
      </c>
      <c r="H27" t="s">
        <v>45</v>
      </c>
      <c r="I27" s="8"/>
      <c r="L27">
        <f t="array" ref="L27">IF(ISNUMBER(1*MID(A27,ROW($1:$9),1)),1*MID(A27,MATCH(TRUE,ISNUMBER(1*MID(A27,ROW($1:$9),1)),0),COUNT(1*MID(A27,ROW($1:$9),1))),"")</f>
        <v>18</v>
      </c>
      <c r="M27" s="2">
        <f ca="1">IF(ISNUMBER(I27),I27,IF(L27&lt;71,VLOOKUP(L27,PayOut!$G$2:$H$72,2,FALSE),0))</f>
        <v>69325</v>
      </c>
      <c r="N27" t="str">
        <f t="shared" si="0"/>
        <v>F</v>
      </c>
    </row>
    <row r="28" spans="1:14" x14ac:dyDescent="0.25">
      <c r="A28" t="s">
        <v>68</v>
      </c>
      <c r="B28" t="s">
        <v>75</v>
      </c>
      <c r="C28">
        <v>75</v>
      </c>
      <c r="D28">
        <v>64</v>
      </c>
      <c r="E28">
        <v>67</v>
      </c>
      <c r="F28">
        <v>70</v>
      </c>
      <c r="G28" t="s">
        <v>70</v>
      </c>
      <c r="H28" t="s">
        <v>45</v>
      </c>
      <c r="I28" s="8"/>
      <c r="L28">
        <f t="array" ref="L28">IF(ISNUMBER(1*MID(A28,ROW($1:$9),1)),1*MID(A28,MATCH(TRUE,ISNUMBER(1*MID(A28,ROW($1:$9),1)),0),COUNT(1*MID(A28,ROW($1:$9),1))),"")</f>
        <v>18</v>
      </c>
      <c r="M28" s="2">
        <f ca="1">IF(ISNUMBER(I28),I28,IF(L28&lt;71,VLOOKUP(L28,PayOut!$G$2:$H$72,2,FALSE),0))</f>
        <v>69325</v>
      </c>
      <c r="N28" t="str">
        <f t="shared" si="0"/>
        <v>F</v>
      </c>
    </row>
    <row r="29" spans="1:14" x14ac:dyDescent="0.25">
      <c r="A29" t="s">
        <v>68</v>
      </c>
      <c r="B29" t="s">
        <v>76</v>
      </c>
      <c r="C29">
        <v>69</v>
      </c>
      <c r="D29">
        <v>70</v>
      </c>
      <c r="E29">
        <v>67</v>
      </c>
      <c r="F29">
        <v>70</v>
      </c>
      <c r="G29" t="s">
        <v>70</v>
      </c>
      <c r="H29" t="s">
        <v>45</v>
      </c>
      <c r="I29" s="8"/>
      <c r="L29">
        <f t="array" ref="L29">IF(ISNUMBER(1*MID(A29,ROW($1:$9),1)),1*MID(A29,MATCH(TRUE,ISNUMBER(1*MID(A29,ROW($1:$9),1)),0),COUNT(1*MID(A29,ROW($1:$9),1))),"")</f>
        <v>18</v>
      </c>
      <c r="M29" s="2">
        <f ca="1">IF(ISNUMBER(I29),I29,IF(L29&lt;71,VLOOKUP(L29,PayOut!$G$2:$H$72,2,FALSE),0))</f>
        <v>69325</v>
      </c>
      <c r="N29" t="str">
        <f t="shared" si="0"/>
        <v>F</v>
      </c>
    </row>
    <row r="30" spans="1:14" x14ac:dyDescent="0.25">
      <c r="A30" t="s">
        <v>68</v>
      </c>
      <c r="B30" t="s">
        <v>77</v>
      </c>
      <c r="C30">
        <v>70</v>
      </c>
      <c r="D30">
        <v>68</v>
      </c>
      <c r="E30">
        <v>67</v>
      </c>
      <c r="F30">
        <v>71</v>
      </c>
      <c r="G30" t="s">
        <v>70</v>
      </c>
      <c r="H30" t="s">
        <v>45</v>
      </c>
      <c r="I30" s="8"/>
      <c r="L30">
        <f t="array" ref="L30">IF(ISNUMBER(1*MID(A30,ROW($1:$9),1)),1*MID(A30,MATCH(TRUE,ISNUMBER(1*MID(A30,ROW($1:$9),1)),0),COUNT(1*MID(A30,ROW($1:$9),1))),"")</f>
        <v>18</v>
      </c>
      <c r="M30" s="2">
        <f ca="1">IF(ISNUMBER(I30),I30,IF(L30&lt;71,VLOOKUP(L30,PayOut!$G$2:$H$72,2,FALSE),0))</f>
        <v>69325</v>
      </c>
      <c r="N30" t="str">
        <f t="shared" si="0"/>
        <v>F</v>
      </c>
    </row>
    <row r="31" spans="1:14" x14ac:dyDescent="0.25">
      <c r="A31" t="s">
        <v>78</v>
      </c>
      <c r="B31" t="s">
        <v>79</v>
      </c>
      <c r="C31">
        <v>72</v>
      </c>
      <c r="D31">
        <v>69</v>
      </c>
      <c r="E31">
        <v>69</v>
      </c>
      <c r="F31">
        <v>67</v>
      </c>
      <c r="G31" t="s">
        <v>80</v>
      </c>
      <c r="H31" t="s">
        <v>45</v>
      </c>
      <c r="I31" s="8"/>
      <c r="L31">
        <f t="array" ref="L31">IF(ISNUMBER(1*MID(A31,ROW($1:$9),1)),1*MID(A31,MATCH(TRUE,ISNUMBER(1*MID(A31,ROW($1:$9),1)),0),COUNT(1*MID(A31,ROW($1:$9),1))),"")</f>
        <v>26</v>
      </c>
      <c r="M31" s="2">
        <f ca="1">IF(ISNUMBER(I31),I31,IF(L31&lt;71,VLOOKUP(L31,PayOut!$G$2:$H$72,2,FALSE),0))</f>
        <v>43660</v>
      </c>
      <c r="N31" t="str">
        <f t="shared" si="0"/>
        <v>F</v>
      </c>
    </row>
    <row r="32" spans="1:14" x14ac:dyDescent="0.25">
      <c r="A32" t="s">
        <v>78</v>
      </c>
      <c r="B32" t="s">
        <v>81</v>
      </c>
      <c r="C32">
        <v>77</v>
      </c>
      <c r="D32">
        <v>64</v>
      </c>
      <c r="E32">
        <v>67</v>
      </c>
      <c r="F32">
        <v>69</v>
      </c>
      <c r="G32" t="s">
        <v>80</v>
      </c>
      <c r="H32" t="s">
        <v>45</v>
      </c>
      <c r="I32" s="8"/>
      <c r="L32">
        <f t="array" ref="L32">IF(ISNUMBER(1*MID(A32,ROW($1:$9),1)),1*MID(A32,MATCH(TRUE,ISNUMBER(1*MID(A32,ROW($1:$9),1)),0),COUNT(1*MID(A32,ROW($1:$9),1))),"")</f>
        <v>26</v>
      </c>
      <c r="M32" s="2">
        <f ca="1">IF(ISNUMBER(I32),I32,IF(L32&lt;71,VLOOKUP(L32,PayOut!$G$2:$H$72,2,FALSE),0))</f>
        <v>43660</v>
      </c>
      <c r="N32" t="str">
        <f t="shared" si="0"/>
        <v>F</v>
      </c>
    </row>
    <row r="33" spans="1:14" x14ac:dyDescent="0.25">
      <c r="A33" t="s">
        <v>78</v>
      </c>
      <c r="B33" t="s">
        <v>82</v>
      </c>
      <c r="C33">
        <v>69</v>
      </c>
      <c r="D33">
        <v>71</v>
      </c>
      <c r="E33">
        <v>67</v>
      </c>
      <c r="F33">
        <v>70</v>
      </c>
      <c r="G33" t="s">
        <v>80</v>
      </c>
      <c r="H33" t="s">
        <v>45</v>
      </c>
      <c r="I33" s="8"/>
      <c r="L33">
        <f t="array" ref="L33">IF(ISNUMBER(1*MID(A33,ROW($1:$9),1)),1*MID(A33,MATCH(TRUE,ISNUMBER(1*MID(A33,ROW($1:$9),1)),0),COUNT(1*MID(A33,ROW($1:$9),1))),"")</f>
        <v>26</v>
      </c>
      <c r="M33" s="2">
        <f ca="1">IF(ISNUMBER(I33),I33,IF(L33&lt;71,VLOOKUP(L33,PayOut!$G$2:$H$72,2,FALSE),0))</f>
        <v>43660</v>
      </c>
      <c r="N33" t="str">
        <f t="shared" si="0"/>
        <v>F</v>
      </c>
    </row>
    <row r="34" spans="1:14" x14ac:dyDescent="0.25">
      <c r="A34" t="s">
        <v>78</v>
      </c>
      <c r="B34" t="s">
        <v>83</v>
      </c>
      <c r="C34">
        <v>66</v>
      </c>
      <c r="D34">
        <v>69</v>
      </c>
      <c r="E34">
        <v>70</v>
      </c>
      <c r="F34">
        <v>72</v>
      </c>
      <c r="G34" t="s">
        <v>80</v>
      </c>
      <c r="H34" t="s">
        <v>45</v>
      </c>
      <c r="I34" s="8"/>
      <c r="L34">
        <f t="array" ref="L34">IF(ISNUMBER(1*MID(A34,ROW($1:$9),1)),1*MID(A34,MATCH(TRUE,ISNUMBER(1*MID(A34,ROW($1:$9),1)),0),COUNT(1*MID(A34,ROW($1:$9),1))),"")</f>
        <v>26</v>
      </c>
      <c r="M34" s="2">
        <f ca="1">IF(ISNUMBER(I34),I34,IF(L34&lt;71,VLOOKUP(L34,PayOut!$G$2:$H$72,2,FALSE),0))</f>
        <v>43660</v>
      </c>
      <c r="N34" t="str">
        <f t="shared" si="0"/>
        <v>F</v>
      </c>
    </row>
    <row r="35" spans="1:14" x14ac:dyDescent="0.25">
      <c r="A35" t="s">
        <v>78</v>
      </c>
      <c r="B35" t="s">
        <v>84</v>
      </c>
      <c r="C35">
        <v>69</v>
      </c>
      <c r="D35">
        <v>65</v>
      </c>
      <c r="E35">
        <v>71</v>
      </c>
      <c r="F35">
        <v>72</v>
      </c>
      <c r="G35" t="s">
        <v>80</v>
      </c>
      <c r="H35" t="s">
        <v>45</v>
      </c>
      <c r="I35" s="8"/>
      <c r="L35">
        <f t="array" ref="L35">IF(ISNUMBER(1*MID(A35,ROW($1:$9),1)),1*MID(A35,MATCH(TRUE,ISNUMBER(1*MID(A35,ROW($1:$9),1)),0),COUNT(1*MID(A35,ROW($1:$9),1))),"")</f>
        <v>26</v>
      </c>
      <c r="M35" s="2">
        <f ca="1">IF(ISNUMBER(I35),I35,IF(L35&lt;71,VLOOKUP(L35,PayOut!$G$2:$H$72,2,FALSE),0))</f>
        <v>43660</v>
      </c>
      <c r="N35" t="str">
        <f t="shared" si="0"/>
        <v>F</v>
      </c>
    </row>
    <row r="36" spans="1:14" x14ac:dyDescent="0.25">
      <c r="A36" t="s">
        <v>85</v>
      </c>
      <c r="B36" t="s">
        <v>86</v>
      </c>
      <c r="C36">
        <v>73</v>
      </c>
      <c r="D36">
        <v>67</v>
      </c>
      <c r="E36">
        <v>69</v>
      </c>
      <c r="F36">
        <v>69</v>
      </c>
      <c r="G36" t="s">
        <v>87</v>
      </c>
      <c r="H36" t="s">
        <v>45</v>
      </c>
      <c r="I36" s="8"/>
      <c r="L36">
        <f t="array" ref="L36">IF(ISNUMBER(1*MID(A36,ROW($1:$9),1)),1*MID(A36,MATCH(TRUE,ISNUMBER(1*MID(A36,ROW($1:$9),1)),0),COUNT(1*MID(A36,ROW($1:$9),1))),"")</f>
        <v>31</v>
      </c>
      <c r="M36" s="2">
        <f ca="1">IF(ISNUMBER(I36),I36,IF(L36&lt;71,VLOOKUP(L36,PayOut!$G$2:$H$72,2,FALSE),0))</f>
        <v>34220</v>
      </c>
      <c r="N36" t="str">
        <f t="shared" si="0"/>
        <v>F</v>
      </c>
    </row>
    <row r="37" spans="1:14" x14ac:dyDescent="0.25">
      <c r="A37" t="s">
        <v>85</v>
      </c>
      <c r="B37" t="s">
        <v>15</v>
      </c>
      <c r="C37">
        <v>71</v>
      </c>
      <c r="D37">
        <v>70</v>
      </c>
      <c r="E37">
        <v>68</v>
      </c>
      <c r="F37">
        <v>69</v>
      </c>
      <c r="G37" t="s">
        <v>87</v>
      </c>
      <c r="H37" t="s">
        <v>45</v>
      </c>
      <c r="I37" s="8"/>
      <c r="L37">
        <f t="array" ref="L37">IF(ISNUMBER(1*MID(A37,ROW($1:$9),1)),1*MID(A37,MATCH(TRUE,ISNUMBER(1*MID(A37,ROW($1:$9),1)),0),COUNT(1*MID(A37,ROW($1:$9),1))),"")</f>
        <v>31</v>
      </c>
      <c r="M37" s="2">
        <f ca="1">IF(ISNUMBER(I37),I37,IF(L37&lt;71,VLOOKUP(L37,PayOut!$G$2:$H$72,2,FALSE),0))</f>
        <v>34220</v>
      </c>
      <c r="N37" t="str">
        <f t="shared" si="0"/>
        <v>F</v>
      </c>
    </row>
    <row r="38" spans="1:14" x14ac:dyDescent="0.25">
      <c r="A38" t="s">
        <v>85</v>
      </c>
      <c r="B38" t="s">
        <v>88</v>
      </c>
      <c r="C38">
        <v>71</v>
      </c>
      <c r="D38">
        <v>70</v>
      </c>
      <c r="E38">
        <v>68</v>
      </c>
      <c r="F38">
        <v>69</v>
      </c>
      <c r="G38" t="s">
        <v>87</v>
      </c>
      <c r="H38" t="s">
        <v>45</v>
      </c>
      <c r="I38" s="8"/>
      <c r="L38">
        <f t="array" ref="L38">IF(ISNUMBER(1*MID(A38,ROW($1:$9),1)),1*MID(A38,MATCH(TRUE,ISNUMBER(1*MID(A38,ROW($1:$9),1)),0),COUNT(1*MID(A38,ROW($1:$9),1))),"")</f>
        <v>31</v>
      </c>
      <c r="M38" s="2">
        <f ca="1">IF(ISNUMBER(I38),I38,IF(L38&lt;71,VLOOKUP(L38,PayOut!$G$2:$H$72,2,FALSE),0))</f>
        <v>34220</v>
      </c>
      <c r="N38" t="str">
        <f t="shared" si="0"/>
        <v>F</v>
      </c>
    </row>
    <row r="39" spans="1:14" x14ac:dyDescent="0.25">
      <c r="A39" t="s">
        <v>85</v>
      </c>
      <c r="B39" t="s">
        <v>89</v>
      </c>
      <c r="C39">
        <v>70</v>
      </c>
      <c r="D39">
        <v>67</v>
      </c>
      <c r="E39">
        <v>71</v>
      </c>
      <c r="F39">
        <v>70</v>
      </c>
      <c r="G39" t="s">
        <v>87</v>
      </c>
      <c r="H39" t="s">
        <v>45</v>
      </c>
      <c r="I39" s="8"/>
      <c r="L39">
        <f t="array" ref="L39">IF(ISNUMBER(1*MID(A39,ROW($1:$9),1)),1*MID(A39,MATCH(TRUE,ISNUMBER(1*MID(A39,ROW($1:$9),1)),0),COUNT(1*MID(A39,ROW($1:$9),1))),"")</f>
        <v>31</v>
      </c>
      <c r="M39" s="2">
        <f ca="1">IF(ISNUMBER(I39),I39,IF(L39&lt;71,VLOOKUP(L39,PayOut!$G$2:$H$72,2,FALSE),0))</f>
        <v>34220</v>
      </c>
      <c r="N39" t="str">
        <f t="shared" si="0"/>
        <v>F</v>
      </c>
    </row>
    <row r="40" spans="1:14" x14ac:dyDescent="0.25">
      <c r="A40" t="s">
        <v>85</v>
      </c>
      <c r="B40" t="s">
        <v>90</v>
      </c>
      <c r="C40">
        <v>70</v>
      </c>
      <c r="D40">
        <v>71</v>
      </c>
      <c r="E40">
        <v>69</v>
      </c>
      <c r="F40">
        <v>68</v>
      </c>
      <c r="G40" t="s">
        <v>87</v>
      </c>
      <c r="H40" t="s">
        <v>45</v>
      </c>
      <c r="I40" s="8"/>
      <c r="L40">
        <f t="array" ref="L40">IF(ISNUMBER(1*MID(A40,ROW($1:$9),1)),1*MID(A40,MATCH(TRUE,ISNUMBER(1*MID(A40,ROW($1:$9),1)),0),COUNT(1*MID(A40,ROW($1:$9),1))),"")</f>
        <v>31</v>
      </c>
      <c r="M40" s="2">
        <f ca="1">IF(ISNUMBER(I40),I40,IF(L40&lt;71,VLOOKUP(L40,PayOut!$G$2:$H$72,2,FALSE),0))</f>
        <v>34220</v>
      </c>
      <c r="N40" t="str">
        <f t="shared" si="0"/>
        <v>F</v>
      </c>
    </row>
    <row r="41" spans="1:14" x14ac:dyDescent="0.25">
      <c r="A41" t="s">
        <v>85</v>
      </c>
      <c r="B41" t="s">
        <v>91</v>
      </c>
      <c r="C41">
        <v>69</v>
      </c>
      <c r="D41">
        <v>71</v>
      </c>
      <c r="E41">
        <v>70</v>
      </c>
      <c r="F41">
        <v>68</v>
      </c>
      <c r="G41" t="s">
        <v>87</v>
      </c>
      <c r="H41" t="s">
        <v>45</v>
      </c>
      <c r="I41" s="8"/>
      <c r="L41">
        <f t="array" ref="L41">IF(ISNUMBER(1*MID(A41,ROW($1:$9),1)),1*MID(A41,MATCH(TRUE,ISNUMBER(1*MID(A41,ROW($1:$9),1)),0),COUNT(1*MID(A41,ROW($1:$9),1))),"")</f>
        <v>31</v>
      </c>
      <c r="M41" s="2">
        <f ca="1">IF(ISNUMBER(I41),I41,IF(L41&lt;71,VLOOKUP(L41,PayOut!$G$2:$H$72,2,FALSE),0))</f>
        <v>34220</v>
      </c>
      <c r="N41" t="str">
        <f t="shared" si="0"/>
        <v>F</v>
      </c>
    </row>
    <row r="42" spans="1:14" x14ac:dyDescent="0.25">
      <c r="A42" t="s">
        <v>92</v>
      </c>
      <c r="B42" t="s">
        <v>93</v>
      </c>
      <c r="C42">
        <v>71</v>
      </c>
      <c r="D42">
        <v>68</v>
      </c>
      <c r="E42">
        <v>70</v>
      </c>
      <c r="F42">
        <v>70</v>
      </c>
      <c r="G42" t="s">
        <v>94</v>
      </c>
      <c r="H42" t="s">
        <v>45</v>
      </c>
      <c r="I42" s="8"/>
      <c r="L42">
        <f t="array" ref="L42">IF(ISNUMBER(1*MID(A42,ROW($1:$9),1)),1*MID(A42,MATCH(TRUE,ISNUMBER(1*MID(A42,ROW($1:$9),1)),0),COUNT(1*MID(A42,ROW($1:$9),1))),"")</f>
        <v>37</v>
      </c>
      <c r="M42" s="2">
        <f ca="1">IF(ISNUMBER(I42),I42,IF(L42&lt;71,VLOOKUP(L42,PayOut!$G$2:$H$72,2,FALSE),0))</f>
        <v>25370</v>
      </c>
      <c r="N42" t="str">
        <f t="shared" si="0"/>
        <v>F</v>
      </c>
    </row>
    <row r="43" spans="1:14" x14ac:dyDescent="0.25">
      <c r="A43" t="s">
        <v>92</v>
      </c>
      <c r="B43" t="s">
        <v>95</v>
      </c>
      <c r="C43">
        <v>69</v>
      </c>
      <c r="D43">
        <v>69</v>
      </c>
      <c r="E43">
        <v>70</v>
      </c>
      <c r="F43">
        <v>71</v>
      </c>
      <c r="G43" t="s">
        <v>94</v>
      </c>
      <c r="H43" t="s">
        <v>45</v>
      </c>
      <c r="I43" s="8"/>
      <c r="L43">
        <f t="array" ref="L43">IF(ISNUMBER(1*MID(A43,ROW($1:$9),1)),1*MID(A43,MATCH(TRUE,ISNUMBER(1*MID(A43,ROW($1:$9),1)),0),COUNT(1*MID(A43,ROW($1:$9),1))),"")</f>
        <v>37</v>
      </c>
      <c r="M43" s="2">
        <f ca="1">IF(ISNUMBER(I43),I43,IF(L43&lt;71,VLOOKUP(L43,PayOut!$G$2:$H$72,2,FALSE),0))</f>
        <v>25370</v>
      </c>
      <c r="N43" t="str">
        <f t="shared" si="0"/>
        <v>F</v>
      </c>
    </row>
    <row r="44" spans="1:14" x14ac:dyDescent="0.25">
      <c r="A44" t="s">
        <v>92</v>
      </c>
      <c r="B44" t="s">
        <v>96</v>
      </c>
      <c r="C44">
        <v>67</v>
      </c>
      <c r="D44">
        <v>73</v>
      </c>
      <c r="E44">
        <v>70</v>
      </c>
      <c r="F44">
        <v>69</v>
      </c>
      <c r="G44" t="s">
        <v>94</v>
      </c>
      <c r="H44" t="s">
        <v>45</v>
      </c>
      <c r="I44" s="8"/>
      <c r="L44">
        <f t="array" ref="L44">IF(ISNUMBER(1*MID(A44,ROW($1:$9),1)),1*MID(A44,MATCH(TRUE,ISNUMBER(1*MID(A44,ROW($1:$9),1)),0),COUNT(1*MID(A44,ROW($1:$9),1))),"")</f>
        <v>37</v>
      </c>
      <c r="M44" s="2">
        <f ca="1">IF(ISNUMBER(I44),I44,IF(L44&lt;71,VLOOKUP(L44,PayOut!$G$2:$H$72,2,FALSE),0))</f>
        <v>25370</v>
      </c>
      <c r="N44" t="str">
        <f t="shared" si="0"/>
        <v>F</v>
      </c>
    </row>
    <row r="45" spans="1:14" x14ac:dyDescent="0.25">
      <c r="A45" t="s">
        <v>92</v>
      </c>
      <c r="B45" t="s">
        <v>97</v>
      </c>
      <c r="C45">
        <v>69</v>
      </c>
      <c r="D45">
        <v>72</v>
      </c>
      <c r="E45">
        <v>70</v>
      </c>
      <c r="F45">
        <v>68</v>
      </c>
      <c r="G45" t="s">
        <v>94</v>
      </c>
      <c r="H45" t="s">
        <v>45</v>
      </c>
      <c r="I45" s="8"/>
      <c r="L45">
        <f t="array" ref="L45">IF(ISNUMBER(1*MID(A45,ROW($1:$9),1)),1*MID(A45,MATCH(TRUE,ISNUMBER(1*MID(A45,ROW($1:$9),1)),0),COUNT(1*MID(A45,ROW($1:$9),1))),"")</f>
        <v>37</v>
      </c>
      <c r="M45" s="2">
        <f ca="1">IF(ISNUMBER(I45),I45,IF(L45&lt;71,VLOOKUP(L45,PayOut!$G$2:$H$72,2,FALSE),0))</f>
        <v>25370</v>
      </c>
      <c r="N45" t="str">
        <f t="shared" si="0"/>
        <v>F</v>
      </c>
    </row>
    <row r="46" spans="1:14" x14ac:dyDescent="0.25">
      <c r="A46" t="s">
        <v>92</v>
      </c>
      <c r="B46" t="s">
        <v>98</v>
      </c>
      <c r="C46">
        <v>72</v>
      </c>
      <c r="D46">
        <v>67</v>
      </c>
      <c r="E46">
        <v>72</v>
      </c>
      <c r="F46">
        <v>68</v>
      </c>
      <c r="G46" t="s">
        <v>94</v>
      </c>
      <c r="H46" t="s">
        <v>45</v>
      </c>
      <c r="I46" s="8"/>
      <c r="L46">
        <f t="array" ref="L46">IF(ISNUMBER(1*MID(A46,ROW($1:$9),1)),1*MID(A46,MATCH(TRUE,ISNUMBER(1*MID(A46,ROW($1:$9),1)),0),COUNT(1*MID(A46,ROW($1:$9),1))),"")</f>
        <v>37</v>
      </c>
      <c r="M46" s="2">
        <f ca="1">IF(ISNUMBER(I46),I46,IF(L46&lt;71,VLOOKUP(L46,PayOut!$G$2:$H$72,2,FALSE),0))</f>
        <v>25370</v>
      </c>
      <c r="N46" t="str">
        <f t="shared" si="0"/>
        <v>F</v>
      </c>
    </row>
    <row r="47" spans="1:14" x14ac:dyDescent="0.25">
      <c r="A47" t="s">
        <v>92</v>
      </c>
      <c r="B47" t="s">
        <v>99</v>
      </c>
      <c r="C47">
        <v>74</v>
      </c>
      <c r="D47">
        <v>67</v>
      </c>
      <c r="E47">
        <v>66</v>
      </c>
      <c r="F47">
        <v>72</v>
      </c>
      <c r="G47" t="s">
        <v>94</v>
      </c>
      <c r="H47" t="s">
        <v>45</v>
      </c>
      <c r="I47" s="8"/>
      <c r="L47">
        <f t="array" ref="L47">IF(ISNUMBER(1*MID(A47,ROW($1:$9),1)),1*MID(A47,MATCH(TRUE,ISNUMBER(1*MID(A47,ROW($1:$9),1)),0),COUNT(1*MID(A47,ROW($1:$9),1))),"")</f>
        <v>37</v>
      </c>
      <c r="M47" s="2">
        <f ca="1">IF(ISNUMBER(I47),I47,IF(L47&lt;71,VLOOKUP(L47,PayOut!$G$2:$H$72,2,FALSE),0))</f>
        <v>25370</v>
      </c>
      <c r="N47" t="str">
        <f t="shared" si="0"/>
        <v>F</v>
      </c>
    </row>
    <row r="48" spans="1:14" x14ac:dyDescent="0.25">
      <c r="A48" t="s">
        <v>92</v>
      </c>
      <c r="B48" t="s">
        <v>100</v>
      </c>
      <c r="C48">
        <v>74</v>
      </c>
      <c r="D48">
        <v>67</v>
      </c>
      <c r="E48">
        <v>71</v>
      </c>
      <c r="F48">
        <v>67</v>
      </c>
      <c r="G48" t="s">
        <v>94</v>
      </c>
      <c r="H48" t="s">
        <v>45</v>
      </c>
      <c r="I48" s="8"/>
      <c r="L48">
        <f t="array" ref="L48">IF(ISNUMBER(1*MID(A48,ROW($1:$9),1)),1*MID(A48,MATCH(TRUE,ISNUMBER(1*MID(A48,ROW($1:$9),1)),0),COUNT(1*MID(A48,ROW($1:$9),1))),"")</f>
        <v>37</v>
      </c>
      <c r="M48" s="2">
        <f ca="1">IF(ISNUMBER(I48),I48,IF(L48&lt;71,VLOOKUP(L48,PayOut!$G$2:$H$72,2,FALSE),0))</f>
        <v>25370</v>
      </c>
      <c r="N48" t="str">
        <f t="shared" si="0"/>
        <v>F</v>
      </c>
    </row>
    <row r="49" spans="1:14" x14ac:dyDescent="0.25">
      <c r="A49" t="s">
        <v>101</v>
      </c>
      <c r="B49" t="s">
        <v>102</v>
      </c>
      <c r="C49">
        <v>75</v>
      </c>
      <c r="D49">
        <v>65</v>
      </c>
      <c r="E49">
        <v>69</v>
      </c>
      <c r="F49">
        <v>71</v>
      </c>
      <c r="G49" t="s">
        <v>103</v>
      </c>
      <c r="H49" t="s">
        <v>45</v>
      </c>
      <c r="I49" s="8"/>
      <c r="L49">
        <f t="array" ref="L49">IF(ISNUMBER(1*MID(A49,ROW($1:$9),1)),1*MID(A49,MATCH(TRUE,ISNUMBER(1*MID(A49,ROW($1:$9),1)),0),COUNT(1*MID(A49,ROW($1:$9),1))),"")</f>
        <v>44</v>
      </c>
      <c r="M49" s="2">
        <f ca="1">IF(ISNUMBER(I49),I49,IF(L49&lt;71,VLOOKUP(L49,PayOut!$G$2:$H$72,2,FALSE),0))</f>
        <v>17413.428571428572</v>
      </c>
      <c r="N49" t="str">
        <f t="shared" si="0"/>
        <v>F</v>
      </c>
    </row>
    <row r="50" spans="1:14" x14ac:dyDescent="0.25">
      <c r="A50" t="s">
        <v>101</v>
      </c>
      <c r="B50" t="s">
        <v>104</v>
      </c>
      <c r="C50">
        <v>74</v>
      </c>
      <c r="D50">
        <v>68</v>
      </c>
      <c r="E50">
        <v>68</v>
      </c>
      <c r="F50">
        <v>70</v>
      </c>
      <c r="G50" t="s">
        <v>103</v>
      </c>
      <c r="H50" t="s">
        <v>45</v>
      </c>
      <c r="I50" s="8"/>
      <c r="L50">
        <f t="array" ref="L50">IF(ISNUMBER(1*MID(A50,ROW($1:$9),1)),1*MID(A50,MATCH(TRUE,ISNUMBER(1*MID(A50,ROW($1:$9),1)),0),COUNT(1*MID(A50,ROW($1:$9),1))),"")</f>
        <v>44</v>
      </c>
      <c r="M50" s="2">
        <f ca="1">IF(ISNUMBER(I50),I50,IF(L50&lt;71,VLOOKUP(L50,PayOut!$G$2:$H$72,2,FALSE),0))</f>
        <v>17413.428571428572</v>
      </c>
      <c r="N50" t="str">
        <f t="shared" si="0"/>
        <v>F</v>
      </c>
    </row>
    <row r="51" spans="1:14" x14ac:dyDescent="0.25">
      <c r="A51" t="s">
        <v>101</v>
      </c>
      <c r="B51" t="s">
        <v>105</v>
      </c>
      <c r="C51">
        <v>74</v>
      </c>
      <c r="D51">
        <v>68</v>
      </c>
      <c r="E51">
        <v>68</v>
      </c>
      <c r="F51">
        <v>70</v>
      </c>
      <c r="G51" t="s">
        <v>103</v>
      </c>
      <c r="H51" t="s">
        <v>45</v>
      </c>
      <c r="I51" s="8"/>
      <c r="L51">
        <f t="array" ref="L51">IF(ISNUMBER(1*MID(A51,ROW($1:$9),1)),1*MID(A51,MATCH(TRUE,ISNUMBER(1*MID(A51,ROW($1:$9),1)),0),COUNT(1*MID(A51,ROW($1:$9),1))),"")</f>
        <v>44</v>
      </c>
      <c r="M51" s="2">
        <f ca="1">IF(ISNUMBER(I51),I51,IF(L51&lt;71,VLOOKUP(L51,PayOut!$G$2:$H$72,2,FALSE),0))</f>
        <v>17413.428571428572</v>
      </c>
      <c r="N51" t="str">
        <f t="shared" si="0"/>
        <v>F</v>
      </c>
    </row>
    <row r="52" spans="1:14" x14ac:dyDescent="0.25">
      <c r="A52" t="s">
        <v>101</v>
      </c>
      <c r="B52" t="s">
        <v>106</v>
      </c>
      <c r="C52">
        <v>70</v>
      </c>
      <c r="D52">
        <v>69</v>
      </c>
      <c r="E52">
        <v>71</v>
      </c>
      <c r="F52">
        <v>70</v>
      </c>
      <c r="G52" t="s">
        <v>103</v>
      </c>
      <c r="H52" t="s">
        <v>45</v>
      </c>
      <c r="I52" s="8"/>
      <c r="L52">
        <f t="array" ref="L52">IF(ISNUMBER(1*MID(A52,ROW($1:$9),1)),1*MID(A52,MATCH(TRUE,ISNUMBER(1*MID(A52,ROW($1:$9),1)),0),COUNT(1*MID(A52,ROW($1:$9),1))),"")</f>
        <v>44</v>
      </c>
      <c r="M52" s="2">
        <f ca="1">IF(ISNUMBER(I52),I52,IF(L52&lt;71,VLOOKUP(L52,PayOut!$G$2:$H$72,2,FALSE),0))</f>
        <v>17413.428571428572</v>
      </c>
      <c r="N52" t="str">
        <f t="shared" si="0"/>
        <v>F</v>
      </c>
    </row>
    <row r="53" spans="1:14" x14ac:dyDescent="0.25">
      <c r="A53" t="s">
        <v>101</v>
      </c>
      <c r="B53" t="s">
        <v>107</v>
      </c>
      <c r="C53">
        <v>70</v>
      </c>
      <c r="D53">
        <v>69</v>
      </c>
      <c r="E53">
        <v>71</v>
      </c>
      <c r="F53">
        <v>70</v>
      </c>
      <c r="G53" t="s">
        <v>103</v>
      </c>
      <c r="H53" t="s">
        <v>45</v>
      </c>
      <c r="I53" s="8"/>
      <c r="L53">
        <f t="array" ref="L53">IF(ISNUMBER(1*MID(A53,ROW($1:$9),1)),1*MID(A53,MATCH(TRUE,ISNUMBER(1*MID(A53,ROW($1:$9),1)),0),COUNT(1*MID(A53,ROW($1:$9),1))),"")</f>
        <v>44</v>
      </c>
      <c r="M53" s="2">
        <f ca="1">IF(ISNUMBER(I53),I53,IF(L53&lt;71,VLOOKUP(L53,PayOut!$G$2:$H$72,2,FALSE),0))</f>
        <v>17413.428571428572</v>
      </c>
      <c r="N53" t="str">
        <f t="shared" si="0"/>
        <v>F</v>
      </c>
    </row>
    <row r="54" spans="1:14" x14ac:dyDescent="0.25">
      <c r="A54" t="s">
        <v>101</v>
      </c>
      <c r="B54" t="s">
        <v>108</v>
      </c>
      <c r="C54">
        <v>73</v>
      </c>
      <c r="D54">
        <v>69</v>
      </c>
      <c r="E54">
        <v>66</v>
      </c>
      <c r="F54">
        <v>72</v>
      </c>
      <c r="G54" t="s">
        <v>103</v>
      </c>
      <c r="H54" t="s">
        <v>45</v>
      </c>
      <c r="I54" s="8"/>
      <c r="L54">
        <f t="array" ref="L54">IF(ISNUMBER(1*MID(A54,ROW($1:$9),1)),1*MID(A54,MATCH(TRUE,ISNUMBER(1*MID(A54,ROW($1:$9),1)),0),COUNT(1*MID(A54,ROW($1:$9),1))),"")</f>
        <v>44</v>
      </c>
      <c r="M54" s="2">
        <f ca="1">IF(ISNUMBER(I54),I54,IF(L54&lt;71,VLOOKUP(L54,PayOut!$G$2:$H$72,2,FALSE),0))</f>
        <v>17413.428571428572</v>
      </c>
      <c r="N54" t="str">
        <f t="shared" si="0"/>
        <v>F</v>
      </c>
    </row>
    <row r="55" spans="1:14" x14ac:dyDescent="0.25">
      <c r="A55" t="s">
        <v>101</v>
      </c>
      <c r="B55" t="s">
        <v>109</v>
      </c>
      <c r="C55">
        <v>72</v>
      </c>
      <c r="D55">
        <v>67</v>
      </c>
      <c r="E55">
        <v>72</v>
      </c>
      <c r="F55">
        <v>69</v>
      </c>
      <c r="G55" t="s">
        <v>103</v>
      </c>
      <c r="H55" t="s">
        <v>45</v>
      </c>
      <c r="I55" s="8"/>
      <c r="L55">
        <f t="array" ref="L55">IF(ISNUMBER(1*MID(A55,ROW($1:$9),1)),1*MID(A55,MATCH(TRUE,ISNUMBER(1*MID(A55,ROW($1:$9),1)),0),COUNT(1*MID(A55,ROW($1:$9),1))),"")</f>
        <v>44</v>
      </c>
      <c r="M55" s="2">
        <f ca="1">IF(ISNUMBER(I55),I55,IF(L55&lt;71,VLOOKUP(L55,PayOut!$G$2:$H$72,2,FALSE),0))</f>
        <v>17413.428571428572</v>
      </c>
      <c r="N55" t="str">
        <f t="shared" si="0"/>
        <v>F</v>
      </c>
    </row>
    <row r="56" spans="1:14" x14ac:dyDescent="0.25">
      <c r="A56" t="s">
        <v>110</v>
      </c>
      <c r="B56" t="s">
        <v>17</v>
      </c>
      <c r="C56">
        <v>72</v>
      </c>
      <c r="D56">
        <v>69</v>
      </c>
      <c r="E56">
        <v>69</v>
      </c>
      <c r="F56">
        <v>71</v>
      </c>
      <c r="G56" t="s">
        <v>111</v>
      </c>
      <c r="H56" t="s">
        <v>45</v>
      </c>
      <c r="I56" s="8"/>
      <c r="L56">
        <f t="array" ref="L56">IF(ISNUMBER(1*MID(A56,ROW($1:$9),1)),1*MID(A56,MATCH(TRUE,ISNUMBER(1*MID(A56,ROW($1:$9),1)),0),COUNT(1*MID(A56,ROW($1:$9),1))),"")</f>
        <v>51</v>
      </c>
      <c r="M56" s="2">
        <f ca="1">IF(ISNUMBER(I56),I56,IF(L56&lt;71,VLOOKUP(L56,PayOut!$G$2:$H$72,2,FALSE),0))</f>
        <v>14071.5</v>
      </c>
      <c r="N56" t="str">
        <f t="shared" si="0"/>
        <v>F</v>
      </c>
    </row>
    <row r="57" spans="1:14" x14ac:dyDescent="0.25">
      <c r="A57" t="s">
        <v>110</v>
      </c>
      <c r="B57" t="s">
        <v>16</v>
      </c>
      <c r="C57">
        <v>71</v>
      </c>
      <c r="D57">
        <v>70</v>
      </c>
      <c r="E57">
        <v>69</v>
      </c>
      <c r="F57">
        <v>71</v>
      </c>
      <c r="G57" t="s">
        <v>111</v>
      </c>
      <c r="H57" t="s">
        <v>45</v>
      </c>
      <c r="I57" s="8"/>
      <c r="L57">
        <f t="array" ref="L57">IF(ISNUMBER(1*MID(A57,ROW($1:$9),1)),1*MID(A57,MATCH(TRUE,ISNUMBER(1*MID(A57,ROW($1:$9),1)),0),COUNT(1*MID(A57,ROW($1:$9),1))),"")</f>
        <v>51</v>
      </c>
      <c r="M57" s="2">
        <f ca="1">IF(ISNUMBER(I57),I57,IF(L57&lt;71,VLOOKUP(L57,PayOut!$G$2:$H$72,2,FALSE),0))</f>
        <v>14071.5</v>
      </c>
      <c r="N57" t="str">
        <f t="shared" si="0"/>
        <v>F</v>
      </c>
    </row>
    <row r="58" spans="1:14" x14ac:dyDescent="0.25">
      <c r="A58" t="s">
        <v>110</v>
      </c>
      <c r="B58" t="s">
        <v>112</v>
      </c>
      <c r="C58">
        <v>71</v>
      </c>
      <c r="D58">
        <v>67</v>
      </c>
      <c r="E58">
        <v>70</v>
      </c>
      <c r="F58">
        <v>73</v>
      </c>
      <c r="G58" t="s">
        <v>111</v>
      </c>
      <c r="H58" t="s">
        <v>45</v>
      </c>
      <c r="I58" s="8"/>
      <c r="L58">
        <f t="array" ref="L58">IF(ISNUMBER(1*MID(A58,ROW($1:$9),1)),1*MID(A58,MATCH(TRUE,ISNUMBER(1*MID(A58,ROW($1:$9),1)),0),COUNT(1*MID(A58,ROW($1:$9),1))),"")</f>
        <v>51</v>
      </c>
      <c r="M58" s="2">
        <f ca="1">IF(ISNUMBER(I58),I58,IF(L58&lt;71,VLOOKUP(L58,PayOut!$G$2:$H$72,2,FALSE),0))</f>
        <v>14071.5</v>
      </c>
      <c r="N58" t="str">
        <f t="shared" si="0"/>
        <v>F</v>
      </c>
    </row>
    <row r="59" spans="1:14" x14ac:dyDescent="0.25">
      <c r="A59" t="s">
        <v>110</v>
      </c>
      <c r="B59" t="s">
        <v>113</v>
      </c>
      <c r="C59">
        <v>72</v>
      </c>
      <c r="D59">
        <v>70</v>
      </c>
      <c r="E59">
        <v>70</v>
      </c>
      <c r="F59">
        <v>69</v>
      </c>
      <c r="G59" t="s">
        <v>111</v>
      </c>
      <c r="H59" t="s">
        <v>45</v>
      </c>
      <c r="I59" s="8"/>
      <c r="L59">
        <f t="array" ref="L59">IF(ISNUMBER(1*MID(A59,ROW($1:$9),1)),1*MID(A59,MATCH(TRUE,ISNUMBER(1*MID(A59,ROW($1:$9),1)),0),COUNT(1*MID(A59,ROW($1:$9),1))),"")</f>
        <v>51</v>
      </c>
      <c r="M59" s="2">
        <f ca="1">IF(ISNUMBER(I59),I59,IF(L59&lt;71,VLOOKUP(L59,PayOut!$G$2:$H$72,2,FALSE),0))</f>
        <v>14071.5</v>
      </c>
      <c r="N59" t="str">
        <f t="shared" si="0"/>
        <v>F</v>
      </c>
    </row>
    <row r="60" spans="1:14" x14ac:dyDescent="0.25">
      <c r="A60" t="s">
        <v>114</v>
      </c>
      <c r="B60" t="s">
        <v>115</v>
      </c>
      <c r="C60">
        <v>71</v>
      </c>
      <c r="D60">
        <v>71</v>
      </c>
      <c r="E60">
        <v>67</v>
      </c>
      <c r="F60">
        <v>73</v>
      </c>
      <c r="G60" t="s">
        <v>116</v>
      </c>
      <c r="H60" t="s">
        <v>45</v>
      </c>
      <c r="I60" s="8"/>
      <c r="L60">
        <f t="array" ref="L60">IF(ISNUMBER(1*MID(A60,ROW($1:$9),1)),1*MID(A60,MATCH(TRUE,ISNUMBER(1*MID(A60,ROW($1:$9),1)),0),COUNT(1*MID(A60,ROW($1:$9),1))),"")</f>
        <v>55</v>
      </c>
      <c r="M60" s="2">
        <f ca="1">IF(ISNUMBER(I60),I60,IF(L60&lt;71,VLOOKUP(L60,PayOut!$G$2:$H$72,2,FALSE),0))</f>
        <v>13334</v>
      </c>
      <c r="N60" t="str">
        <f t="shared" si="0"/>
        <v>F</v>
      </c>
    </row>
    <row r="61" spans="1:14" x14ac:dyDescent="0.25">
      <c r="A61" t="s">
        <v>114</v>
      </c>
      <c r="B61" t="s">
        <v>117</v>
      </c>
      <c r="C61">
        <v>73</v>
      </c>
      <c r="D61">
        <v>68</v>
      </c>
      <c r="E61">
        <v>69</v>
      </c>
      <c r="F61">
        <v>72</v>
      </c>
      <c r="G61" t="s">
        <v>116</v>
      </c>
      <c r="H61" t="s">
        <v>45</v>
      </c>
      <c r="I61" s="8"/>
      <c r="L61">
        <f t="array" ref="L61">IF(ISNUMBER(1*MID(A61,ROW($1:$9),1)),1*MID(A61,MATCH(TRUE,ISNUMBER(1*MID(A61,ROW($1:$9),1)),0),COUNT(1*MID(A61,ROW($1:$9),1))),"")</f>
        <v>55</v>
      </c>
      <c r="M61" s="2">
        <f ca="1">IF(ISNUMBER(I61),I61,IF(L61&lt;71,VLOOKUP(L61,PayOut!$G$2:$H$72,2,FALSE),0))</f>
        <v>13334</v>
      </c>
      <c r="N61" t="str">
        <f t="shared" si="0"/>
        <v>F</v>
      </c>
    </row>
    <row r="62" spans="1:14" x14ac:dyDescent="0.25">
      <c r="A62" t="s">
        <v>114</v>
      </c>
      <c r="B62" t="s">
        <v>118</v>
      </c>
      <c r="C62">
        <v>71</v>
      </c>
      <c r="D62">
        <v>65</v>
      </c>
      <c r="E62">
        <v>71</v>
      </c>
      <c r="F62">
        <v>75</v>
      </c>
      <c r="G62" t="s">
        <v>116</v>
      </c>
      <c r="H62" t="s">
        <v>45</v>
      </c>
      <c r="I62" s="8"/>
      <c r="L62">
        <f t="array" ref="L62">IF(ISNUMBER(1*MID(A62,ROW($1:$9),1)),1*MID(A62,MATCH(TRUE,ISNUMBER(1*MID(A62,ROW($1:$9),1)),0),COUNT(1*MID(A62,ROW($1:$9),1))),"")</f>
        <v>55</v>
      </c>
      <c r="M62" s="2">
        <f ca="1">IF(ISNUMBER(I62),I62,IF(L62&lt;71,VLOOKUP(L62,PayOut!$G$2:$H$72,2,FALSE),0))</f>
        <v>13334</v>
      </c>
      <c r="N62" t="str">
        <f t="shared" si="0"/>
        <v>F</v>
      </c>
    </row>
    <row r="63" spans="1:14" x14ac:dyDescent="0.25">
      <c r="A63" t="s">
        <v>114</v>
      </c>
      <c r="B63" t="s">
        <v>119</v>
      </c>
      <c r="C63">
        <v>72</v>
      </c>
      <c r="D63">
        <v>70</v>
      </c>
      <c r="E63">
        <v>71</v>
      </c>
      <c r="F63">
        <v>69</v>
      </c>
      <c r="G63" t="s">
        <v>116</v>
      </c>
      <c r="H63" t="s">
        <v>45</v>
      </c>
      <c r="I63" s="8"/>
      <c r="L63">
        <f t="array" ref="L63">IF(ISNUMBER(1*MID(A63,ROW($1:$9),1)),1*MID(A63,MATCH(TRUE,ISNUMBER(1*MID(A63,ROW($1:$9),1)),0),COUNT(1*MID(A63,ROW($1:$9),1))),"")</f>
        <v>55</v>
      </c>
      <c r="M63" s="2">
        <f ca="1">IF(ISNUMBER(I63),I63,IF(L63&lt;71,VLOOKUP(L63,PayOut!$G$2:$H$72,2,FALSE),0))</f>
        <v>13334</v>
      </c>
      <c r="N63" t="str">
        <f t="shared" si="0"/>
        <v>F</v>
      </c>
    </row>
    <row r="64" spans="1:14" x14ac:dyDescent="0.25">
      <c r="A64" t="s">
        <v>114</v>
      </c>
      <c r="B64" t="s">
        <v>120</v>
      </c>
      <c r="C64">
        <v>73</v>
      </c>
      <c r="D64">
        <v>68</v>
      </c>
      <c r="E64">
        <v>74</v>
      </c>
      <c r="F64">
        <v>67</v>
      </c>
      <c r="G64" t="s">
        <v>116</v>
      </c>
      <c r="H64" t="s">
        <v>45</v>
      </c>
      <c r="I64" s="8"/>
      <c r="L64">
        <f t="array" ref="L64">IF(ISNUMBER(1*MID(A64,ROW($1:$9),1)),1*MID(A64,MATCH(TRUE,ISNUMBER(1*MID(A64,ROW($1:$9),1)),0),COUNT(1*MID(A64,ROW($1:$9),1))),"")</f>
        <v>55</v>
      </c>
      <c r="M64" s="2">
        <f ca="1">IF(ISNUMBER(I64),I64,IF(L64&lt;71,VLOOKUP(L64,PayOut!$G$2:$H$72,2,FALSE),0))</f>
        <v>13334</v>
      </c>
      <c r="N64" t="str">
        <f t="shared" si="0"/>
        <v>F</v>
      </c>
    </row>
    <row r="65" spans="1:14" x14ac:dyDescent="0.25">
      <c r="A65" t="s">
        <v>121</v>
      </c>
      <c r="B65" t="s">
        <v>122</v>
      </c>
      <c r="C65">
        <v>71</v>
      </c>
      <c r="D65">
        <v>71</v>
      </c>
      <c r="E65">
        <v>69</v>
      </c>
      <c r="F65">
        <v>72</v>
      </c>
      <c r="G65" t="s">
        <v>123</v>
      </c>
      <c r="H65" t="s">
        <v>45</v>
      </c>
      <c r="I65" s="8"/>
      <c r="L65">
        <f t="array" ref="L65">IF(ISNUMBER(1*MID(A65,ROW($1:$9),1)),1*MID(A65,MATCH(TRUE,ISNUMBER(1*MID(A65,ROW($1:$9),1)),0),COUNT(1*MID(A65,ROW($1:$9),1))),"")</f>
        <v>60</v>
      </c>
      <c r="M65" s="2">
        <f ca="1">IF(ISNUMBER(I65),I65,IF(L65&lt;71,VLOOKUP(L65,PayOut!$G$2:$H$72,2,FALSE),0))</f>
        <v>12803</v>
      </c>
      <c r="N65" t="str">
        <f t="shared" si="0"/>
        <v>F</v>
      </c>
    </row>
    <row r="66" spans="1:14" x14ac:dyDescent="0.25">
      <c r="A66" t="s">
        <v>121</v>
      </c>
      <c r="B66" t="s">
        <v>124</v>
      </c>
      <c r="C66">
        <v>70</v>
      </c>
      <c r="D66">
        <v>69</v>
      </c>
      <c r="E66">
        <v>72</v>
      </c>
      <c r="F66">
        <v>72</v>
      </c>
      <c r="G66" t="s">
        <v>123</v>
      </c>
      <c r="H66" t="s">
        <v>45</v>
      </c>
      <c r="I66" s="8"/>
      <c r="L66">
        <f t="array" ref="L66">IF(ISNUMBER(1*MID(A66,ROW($1:$9),1)),1*MID(A66,MATCH(TRUE,ISNUMBER(1*MID(A66,ROW($1:$9),1)),0),COUNT(1*MID(A66,ROW($1:$9),1))),"")</f>
        <v>60</v>
      </c>
      <c r="M66" s="2">
        <f ca="1">IF(ISNUMBER(I66),I66,IF(L66&lt;71,VLOOKUP(L66,PayOut!$G$2:$H$72,2,FALSE),0))</f>
        <v>12803</v>
      </c>
      <c r="N66" t="str">
        <f t="shared" si="0"/>
        <v>F</v>
      </c>
    </row>
    <row r="67" spans="1:14" x14ac:dyDescent="0.25">
      <c r="A67" t="s">
        <v>121</v>
      </c>
      <c r="B67" t="s">
        <v>125</v>
      </c>
      <c r="C67">
        <v>70</v>
      </c>
      <c r="D67">
        <v>72</v>
      </c>
      <c r="E67">
        <v>70</v>
      </c>
      <c r="F67">
        <v>71</v>
      </c>
      <c r="G67" t="s">
        <v>123</v>
      </c>
      <c r="H67" t="s">
        <v>45</v>
      </c>
      <c r="I67" s="8"/>
      <c r="L67">
        <f t="array" ref="L67">IF(ISNUMBER(1*MID(A67,ROW($1:$9),1)),1*MID(A67,MATCH(TRUE,ISNUMBER(1*MID(A67,ROW($1:$9),1)),0),COUNT(1*MID(A67,ROW($1:$9),1))),"")</f>
        <v>60</v>
      </c>
      <c r="M67" s="2">
        <f ca="1">IF(ISNUMBER(I67),I67,IF(L67&lt;71,VLOOKUP(L67,PayOut!$G$2:$H$72,2,FALSE),0))</f>
        <v>12803</v>
      </c>
      <c r="N67" t="str">
        <f t="shared" si="0"/>
        <v>F</v>
      </c>
    </row>
    <row r="68" spans="1:14" x14ac:dyDescent="0.25">
      <c r="A68" t="s">
        <v>121</v>
      </c>
      <c r="B68" t="s">
        <v>126</v>
      </c>
      <c r="C68">
        <v>70</v>
      </c>
      <c r="D68">
        <v>70</v>
      </c>
      <c r="E68">
        <v>73</v>
      </c>
      <c r="F68">
        <v>70</v>
      </c>
      <c r="G68" t="s">
        <v>123</v>
      </c>
      <c r="H68" t="s">
        <v>45</v>
      </c>
      <c r="I68" s="8"/>
      <c r="L68">
        <f t="array" ref="L68">IF(ISNUMBER(1*MID(A68,ROW($1:$9),1)),1*MID(A68,MATCH(TRUE,ISNUMBER(1*MID(A68,ROW($1:$9),1)),0),COUNT(1*MID(A68,ROW($1:$9),1))),"")</f>
        <v>60</v>
      </c>
      <c r="M68" s="2">
        <f ca="1">IF(ISNUMBER(I68),I68,IF(L68&lt;71,VLOOKUP(L68,PayOut!$G$2:$H$72,2,FALSE),0))</f>
        <v>12803</v>
      </c>
      <c r="N68" t="str">
        <f t="shared" si="0"/>
        <v>F</v>
      </c>
    </row>
    <row r="69" spans="1:14" x14ac:dyDescent="0.25">
      <c r="A69" t="s">
        <v>127</v>
      </c>
      <c r="B69" t="s">
        <v>128</v>
      </c>
      <c r="C69">
        <v>70</v>
      </c>
      <c r="D69">
        <v>70</v>
      </c>
      <c r="E69">
        <v>71</v>
      </c>
      <c r="F69">
        <v>73</v>
      </c>
      <c r="G69" t="s">
        <v>129</v>
      </c>
      <c r="H69" t="s">
        <v>45</v>
      </c>
      <c r="I69" s="8"/>
      <c r="L69">
        <f t="array" ref="L69">IF(ISNUMBER(1*MID(A69,ROW($1:$9),1)),1*MID(A69,MATCH(TRUE,ISNUMBER(1*MID(A69,ROW($1:$9),1)),0),COUNT(1*MID(A69,ROW($1:$9),1))),"")</f>
        <v>64</v>
      </c>
      <c r="M69" s="2">
        <f ca="1">IF(ISNUMBER(I69),I69,IF(L69&lt;71,VLOOKUP(L69,PayOut!$G$2:$H$72,2,FALSE),0))</f>
        <v>12449</v>
      </c>
      <c r="N69" t="str">
        <f t="shared" si="0"/>
        <v>F</v>
      </c>
    </row>
    <row r="70" spans="1:14" x14ac:dyDescent="0.25">
      <c r="A70" t="s">
        <v>127</v>
      </c>
      <c r="B70" t="s">
        <v>130</v>
      </c>
      <c r="C70">
        <v>71</v>
      </c>
      <c r="D70">
        <v>70</v>
      </c>
      <c r="E70">
        <v>71</v>
      </c>
      <c r="F70">
        <v>72</v>
      </c>
      <c r="G70" t="s">
        <v>129</v>
      </c>
      <c r="H70" t="s">
        <v>45</v>
      </c>
      <c r="I70" s="8"/>
      <c r="L70">
        <f t="array" ref="L70">IF(ISNUMBER(1*MID(A70,ROW($1:$9),1)),1*MID(A70,MATCH(TRUE,ISNUMBER(1*MID(A70,ROW($1:$9),1)),0),COUNT(1*MID(A70,ROW($1:$9),1))),"")</f>
        <v>64</v>
      </c>
      <c r="M70" s="2">
        <f ca="1">IF(ISNUMBER(I70),I70,IF(L70&lt;71,VLOOKUP(L70,PayOut!$G$2:$H$72,2,FALSE),0))</f>
        <v>12449</v>
      </c>
      <c r="N70" t="str">
        <f t="shared" ref="N70:N133" si="1">IF(OR(G70="MC",G70="WD"),G70,IF(H70="F","F",IF(ISNUMBER(H70),H70,"NS")))</f>
        <v>F</v>
      </c>
    </row>
    <row r="71" spans="1:14" x14ac:dyDescent="0.25">
      <c r="A71" t="s">
        <v>131</v>
      </c>
      <c r="B71" t="s">
        <v>132</v>
      </c>
      <c r="C71">
        <v>69</v>
      </c>
      <c r="D71">
        <v>69</v>
      </c>
      <c r="E71">
        <v>74</v>
      </c>
      <c r="F71">
        <v>73</v>
      </c>
      <c r="G71" t="s">
        <v>133</v>
      </c>
      <c r="H71" t="s">
        <v>45</v>
      </c>
      <c r="I71" s="8"/>
      <c r="L71">
        <f t="array" ref="L71">IF(ISNUMBER(1*MID(A71,ROW($1:$9),1)),1*MID(A71,MATCH(TRUE,ISNUMBER(1*MID(A71,ROW($1:$9),1)),0),COUNT(1*MID(A71,ROW($1:$9),1))),"")</f>
        <v>66</v>
      </c>
      <c r="M71" s="2">
        <f ca="1">IF(ISNUMBER(I71),I71,IF(L71&lt;71,VLOOKUP(L71,PayOut!$G$2:$H$72,2,FALSE),0))</f>
        <v>12154</v>
      </c>
      <c r="N71" t="str">
        <f t="shared" si="1"/>
        <v>F</v>
      </c>
    </row>
    <row r="72" spans="1:14" x14ac:dyDescent="0.25">
      <c r="A72" t="s">
        <v>131</v>
      </c>
      <c r="B72" t="s">
        <v>134</v>
      </c>
      <c r="C72">
        <v>70</v>
      </c>
      <c r="D72">
        <v>67</v>
      </c>
      <c r="E72">
        <v>76</v>
      </c>
      <c r="F72">
        <v>72</v>
      </c>
      <c r="G72" t="s">
        <v>133</v>
      </c>
      <c r="H72" t="s">
        <v>45</v>
      </c>
      <c r="I72" s="8"/>
      <c r="L72">
        <f t="array" ref="L72">IF(ISNUMBER(1*MID(A72,ROW($1:$9),1)),1*MID(A72,MATCH(TRUE,ISNUMBER(1*MID(A72,ROW($1:$9),1)),0),COUNT(1*MID(A72,ROW($1:$9),1))),"")</f>
        <v>66</v>
      </c>
      <c r="M72" s="2">
        <f ca="1">IF(ISNUMBER(I72),I72,IF(L72&lt;71,VLOOKUP(L72,PayOut!$G$2:$H$72,2,FALSE),0))</f>
        <v>12154</v>
      </c>
      <c r="N72" t="str">
        <f t="shared" si="1"/>
        <v>F</v>
      </c>
    </row>
    <row r="73" spans="1:14" x14ac:dyDescent="0.25">
      <c r="A73" t="s">
        <v>131</v>
      </c>
      <c r="B73" t="s">
        <v>135</v>
      </c>
      <c r="C73">
        <v>68</v>
      </c>
      <c r="D73">
        <v>70</v>
      </c>
      <c r="E73">
        <v>76</v>
      </c>
      <c r="F73">
        <v>71</v>
      </c>
      <c r="G73" t="s">
        <v>133</v>
      </c>
      <c r="H73" t="s">
        <v>45</v>
      </c>
      <c r="I73" s="8"/>
      <c r="L73">
        <f t="array" ref="L73">IF(ISNUMBER(1*MID(A73,ROW($1:$9),1)),1*MID(A73,MATCH(TRUE,ISNUMBER(1*MID(A73,ROW($1:$9),1)),0),COUNT(1*MID(A73,ROW($1:$9),1))),"")</f>
        <v>66</v>
      </c>
      <c r="M73" s="2">
        <f ca="1">IF(ISNUMBER(I73),I73,IF(L73&lt;71,VLOOKUP(L73,PayOut!$G$2:$H$72,2,FALSE),0))</f>
        <v>12154</v>
      </c>
      <c r="N73" t="str">
        <f t="shared" si="1"/>
        <v>F</v>
      </c>
    </row>
    <row r="74" spans="1:14" x14ac:dyDescent="0.25">
      <c r="A74" t="s">
        <v>136</v>
      </c>
      <c r="B74" t="s">
        <v>137</v>
      </c>
      <c r="C74">
        <v>72</v>
      </c>
      <c r="D74">
        <v>67</v>
      </c>
      <c r="E74">
        <v>69</v>
      </c>
      <c r="F74">
        <v>78</v>
      </c>
      <c r="G74" t="s">
        <v>138</v>
      </c>
      <c r="H74" t="s">
        <v>45</v>
      </c>
      <c r="I74" s="8"/>
      <c r="L74">
        <f t="array" ref="L74">IF(ISNUMBER(1*MID(A74,ROW($1:$9),1)),1*MID(A74,MATCH(TRUE,ISNUMBER(1*MID(A74,ROW($1:$9),1)),0),COUNT(1*MID(A74,ROW($1:$9),1))),"")</f>
        <v>69</v>
      </c>
      <c r="M74" s="2">
        <f ca="1">IF(ISNUMBER(I74),I74,IF(L74&lt;71,VLOOKUP(L74,PayOut!$G$2:$H$72,2,FALSE),0))</f>
        <v>11977</v>
      </c>
      <c r="N74" t="str">
        <f t="shared" si="1"/>
        <v>F</v>
      </c>
    </row>
    <row r="75" spans="1:14" x14ac:dyDescent="0.25">
      <c r="A75" t="s">
        <v>136</v>
      </c>
      <c r="B75" t="s">
        <v>26</v>
      </c>
      <c r="C75">
        <v>71</v>
      </c>
      <c r="D75">
        <v>70</v>
      </c>
      <c r="E75">
        <v>73</v>
      </c>
      <c r="F75">
        <v>72</v>
      </c>
      <c r="G75" t="s">
        <v>138</v>
      </c>
      <c r="H75" t="s">
        <v>45</v>
      </c>
      <c r="I75" s="8"/>
      <c r="L75">
        <f t="array" ref="L75">IF(ISNUMBER(1*MID(A75,ROW($1:$9),1)),1*MID(A75,MATCH(TRUE,ISNUMBER(1*MID(A75,ROW($1:$9),1)),0),COUNT(1*MID(A75,ROW($1:$9),1))),"")</f>
        <v>69</v>
      </c>
      <c r="M75" s="2">
        <f ca="1">IF(ISNUMBER(I75),I75,IF(L75&lt;71,VLOOKUP(L75,PayOut!$G$2:$H$72,2,FALSE),0))</f>
        <v>11977</v>
      </c>
      <c r="N75" t="str">
        <f t="shared" si="1"/>
        <v>F</v>
      </c>
    </row>
    <row r="76" spans="1:14" x14ac:dyDescent="0.25">
      <c r="A76" t="s">
        <v>136</v>
      </c>
      <c r="B76" t="s">
        <v>139</v>
      </c>
      <c r="C76">
        <v>69</v>
      </c>
      <c r="D76">
        <v>72</v>
      </c>
      <c r="E76">
        <v>74</v>
      </c>
      <c r="F76">
        <v>71</v>
      </c>
      <c r="G76" t="s">
        <v>138</v>
      </c>
      <c r="H76" t="s">
        <v>45</v>
      </c>
      <c r="I76" s="8"/>
      <c r="L76">
        <f t="array" ref="L76">IF(ISNUMBER(1*MID(A76,ROW($1:$9),1)),1*MID(A76,MATCH(TRUE,ISNUMBER(1*MID(A76,ROW($1:$9),1)),0),COUNT(1*MID(A76,ROW($1:$9),1))),"")</f>
        <v>69</v>
      </c>
      <c r="M76" s="2">
        <f ca="1">IF(ISNUMBER(I76),I76,IF(L76&lt;71,VLOOKUP(L76,PayOut!$G$2:$H$72,2,FALSE),0))</f>
        <v>11977</v>
      </c>
      <c r="N76" t="str">
        <f t="shared" si="1"/>
        <v>F</v>
      </c>
    </row>
    <row r="77" spans="1:14" x14ac:dyDescent="0.25">
      <c r="A77" t="s">
        <v>140</v>
      </c>
      <c r="B77" t="s">
        <v>141</v>
      </c>
      <c r="C77">
        <v>72</v>
      </c>
      <c r="D77">
        <v>70</v>
      </c>
      <c r="E77">
        <v>69</v>
      </c>
      <c r="F77">
        <v>76</v>
      </c>
      <c r="G77" t="s">
        <v>142</v>
      </c>
      <c r="H77" t="s">
        <v>45</v>
      </c>
      <c r="I77" s="8"/>
      <c r="L77">
        <f t="array" ref="L77">IF(ISNUMBER(1*MID(A77,ROW($1:$9),1)),1*MID(A77,MATCH(TRUE,ISNUMBER(1*MID(A77,ROW($1:$9),1)),0),COUNT(1*MID(A77,ROW($1:$9),1))),"")</f>
        <v>72</v>
      </c>
      <c r="M77" s="2">
        <f>IF(ISNUMBER(I77),I77,IF(L77&lt;71,VLOOKUP(L77,PayOut!$G$2:$H$72,2,FALSE),0))</f>
        <v>0</v>
      </c>
      <c r="N77" t="str">
        <f t="shared" si="1"/>
        <v>F</v>
      </c>
    </row>
    <row r="78" spans="1:14" x14ac:dyDescent="0.25">
      <c r="A78" t="s">
        <v>140</v>
      </c>
      <c r="B78" t="s">
        <v>143</v>
      </c>
      <c r="C78">
        <v>72</v>
      </c>
      <c r="D78">
        <v>68</v>
      </c>
      <c r="E78">
        <v>75</v>
      </c>
      <c r="F78">
        <v>1</v>
      </c>
      <c r="G78" t="s">
        <v>144</v>
      </c>
      <c r="H78">
        <v>17</v>
      </c>
      <c r="I78" s="8"/>
      <c r="L78">
        <f t="array" ref="L78">IF(ISNUMBER(1*MID(A78,ROW($1:$9),1)),1*MID(A78,MATCH(TRUE,ISNUMBER(1*MID(A78,ROW($1:$9),1)),0),COUNT(1*MID(A78,ROW($1:$9),1))),"")</f>
        <v>72</v>
      </c>
      <c r="M78" s="2">
        <f>IF(ISNUMBER(I78),I78,IF(L78&lt;71,VLOOKUP(L78,PayOut!$G$2:$H$72,2,FALSE),0))</f>
        <v>0</v>
      </c>
      <c r="N78">
        <f t="shared" si="1"/>
        <v>17</v>
      </c>
    </row>
    <row r="79" spans="1:14" x14ac:dyDescent="0.25">
      <c r="A79">
        <v>74</v>
      </c>
      <c r="B79" t="s">
        <v>145</v>
      </c>
      <c r="C79">
        <v>72</v>
      </c>
      <c r="D79">
        <v>69</v>
      </c>
      <c r="E79">
        <v>77</v>
      </c>
      <c r="F79" t="s">
        <v>27</v>
      </c>
      <c r="G79" t="s">
        <v>146</v>
      </c>
      <c r="H79">
        <v>17</v>
      </c>
      <c r="I79" s="8"/>
      <c r="L79">
        <f t="array" ref="L79">IF(ISNUMBER(1*MID(A79,ROW($1:$9),1)),1*MID(A79,MATCH(TRUE,ISNUMBER(1*MID(A79,ROW($1:$9),1)),0),COUNT(1*MID(A79,ROW($1:$9),1))),"")</f>
        <v>74</v>
      </c>
      <c r="M79" s="2">
        <f>IF(ISNUMBER(I79),I79,IF(L79&lt;71,VLOOKUP(L79,PayOut!$G$2:$H$72,2,FALSE),0))</f>
        <v>0</v>
      </c>
      <c r="N79">
        <f t="shared" si="1"/>
        <v>17</v>
      </c>
    </row>
    <row r="80" spans="1:14" x14ac:dyDescent="0.25">
      <c r="A80" t="s">
        <v>147</v>
      </c>
      <c r="B80" t="s">
        <v>148</v>
      </c>
      <c r="C80">
        <v>71</v>
      </c>
      <c r="D80">
        <v>70</v>
      </c>
      <c r="E80">
        <v>75</v>
      </c>
      <c r="F80">
        <v>4</v>
      </c>
      <c r="G80" t="s">
        <v>149</v>
      </c>
      <c r="H80">
        <v>17</v>
      </c>
      <c r="I80" s="8"/>
      <c r="L80">
        <f t="array" ref="L80">IF(ISNUMBER(1*MID(A80,ROW($1:$9),1)),1*MID(A80,MATCH(TRUE,ISNUMBER(1*MID(A80,ROW($1:$9),1)),0),COUNT(1*MID(A80,ROW($1:$9),1))),"")</f>
        <v>75</v>
      </c>
      <c r="M80" s="2">
        <f>IF(ISNUMBER(I80),I80,IF(L80&lt;71,VLOOKUP(L80,PayOut!$G$2:$H$72,2,FALSE),0))</f>
        <v>0</v>
      </c>
      <c r="N80">
        <f t="shared" si="1"/>
        <v>17</v>
      </c>
    </row>
    <row r="81" spans="1:14" x14ac:dyDescent="0.25">
      <c r="A81" t="s">
        <v>147</v>
      </c>
      <c r="B81" t="s">
        <v>150</v>
      </c>
      <c r="C81">
        <v>74</v>
      </c>
      <c r="D81">
        <v>67</v>
      </c>
      <c r="E81">
        <v>77</v>
      </c>
      <c r="F81">
        <v>2</v>
      </c>
      <c r="G81" t="s">
        <v>151</v>
      </c>
      <c r="H81">
        <v>17</v>
      </c>
      <c r="I81" s="8"/>
      <c r="L81">
        <f t="array" ref="L81">IF(ISNUMBER(1*MID(A81,ROW($1:$9),1)),1*MID(A81,MATCH(TRUE,ISNUMBER(1*MID(A81,ROW($1:$9),1)),0),COUNT(1*MID(A81,ROW($1:$9),1))),"")</f>
        <v>75</v>
      </c>
      <c r="M81" s="2">
        <f>IF(ISNUMBER(I81),I81,IF(L81&lt;71,VLOOKUP(L81,PayOut!$G$2:$H$72,2,FALSE),0))</f>
        <v>0</v>
      </c>
      <c r="N81">
        <f t="shared" si="1"/>
        <v>17</v>
      </c>
    </row>
    <row r="82" spans="1:14" x14ac:dyDescent="0.25">
      <c r="A82" t="s">
        <v>152</v>
      </c>
      <c r="B82" t="s">
        <v>153</v>
      </c>
      <c r="C82">
        <v>71</v>
      </c>
      <c r="D82">
        <v>72</v>
      </c>
      <c r="E82" t="s">
        <v>154</v>
      </c>
      <c r="F82" t="s">
        <v>154</v>
      </c>
      <c r="G82" t="s">
        <v>155</v>
      </c>
      <c r="H82" t="s">
        <v>154</v>
      </c>
      <c r="I82" s="8"/>
      <c r="L82">
        <f t="array" ref="L82">IF(ISNUMBER(1*MID(A82,ROW($1:$9),1)),1*MID(A82,MATCH(TRUE,ISNUMBER(1*MID(A82,ROW($1:$9),1)),0),COUNT(1*MID(A82,ROW($1:$9),1))),"")</f>
        <v>77</v>
      </c>
      <c r="M82" s="2">
        <f>IF(ISNUMBER(I82),I82,IF(L82&lt;71,VLOOKUP(L82,PayOut!$G$2:$H$72,2,FALSE),0))</f>
        <v>0</v>
      </c>
      <c r="N82" t="str">
        <f t="shared" si="1"/>
        <v>MC</v>
      </c>
    </row>
    <row r="83" spans="1:14" x14ac:dyDescent="0.25">
      <c r="A83" t="s">
        <v>152</v>
      </c>
      <c r="B83" t="s">
        <v>156</v>
      </c>
      <c r="C83">
        <v>72</v>
      </c>
      <c r="D83">
        <v>71</v>
      </c>
      <c r="E83" t="s">
        <v>154</v>
      </c>
      <c r="F83" t="s">
        <v>154</v>
      </c>
      <c r="G83" t="s">
        <v>155</v>
      </c>
      <c r="H83" t="s">
        <v>154</v>
      </c>
      <c r="I83" s="8"/>
      <c r="L83">
        <f t="array" ref="L83">IF(ISNUMBER(1*MID(A83,ROW($1:$9),1)),1*MID(A83,MATCH(TRUE,ISNUMBER(1*MID(A83,ROW($1:$9),1)),0),COUNT(1*MID(A83,ROW($1:$9),1))),"")</f>
        <v>77</v>
      </c>
      <c r="M83" s="2">
        <f>IF(ISNUMBER(I83),I83,IF(L83&lt;71,VLOOKUP(L83,PayOut!$G$2:$H$72,2,FALSE),0))</f>
        <v>0</v>
      </c>
      <c r="N83" t="str">
        <f t="shared" si="1"/>
        <v>MC</v>
      </c>
    </row>
    <row r="84" spans="1:14" x14ac:dyDescent="0.25">
      <c r="A84" t="s">
        <v>152</v>
      </c>
      <c r="B84" t="s">
        <v>157</v>
      </c>
      <c r="C84">
        <v>72</v>
      </c>
      <c r="D84">
        <v>71</v>
      </c>
      <c r="E84" t="s">
        <v>154</v>
      </c>
      <c r="F84" t="s">
        <v>154</v>
      </c>
      <c r="G84" t="s">
        <v>155</v>
      </c>
      <c r="H84" t="s">
        <v>154</v>
      </c>
      <c r="I84" s="8"/>
      <c r="L84">
        <f t="array" ref="L84">IF(ISNUMBER(1*MID(A84,ROW($1:$9),1)),1*MID(A84,MATCH(TRUE,ISNUMBER(1*MID(A84,ROW($1:$9),1)),0),COUNT(1*MID(A84,ROW($1:$9),1))),"")</f>
        <v>77</v>
      </c>
      <c r="M84" s="2">
        <f>IF(ISNUMBER(I84),I84,IF(L84&lt;71,VLOOKUP(L84,PayOut!$G$2:$H$72,2,FALSE),0))</f>
        <v>0</v>
      </c>
      <c r="N84" t="str">
        <f t="shared" si="1"/>
        <v>MC</v>
      </c>
    </row>
    <row r="85" spans="1:14" x14ac:dyDescent="0.25">
      <c r="A85" t="s">
        <v>152</v>
      </c>
      <c r="B85" t="s">
        <v>158</v>
      </c>
      <c r="C85">
        <v>73</v>
      </c>
      <c r="D85">
        <v>70</v>
      </c>
      <c r="E85" t="s">
        <v>154</v>
      </c>
      <c r="F85" t="s">
        <v>154</v>
      </c>
      <c r="G85" t="s">
        <v>155</v>
      </c>
      <c r="H85" t="s">
        <v>154</v>
      </c>
      <c r="I85" s="8"/>
      <c r="L85">
        <f t="array" ref="L85">IF(ISNUMBER(1*MID(A85,ROW($1:$9),1)),1*MID(A85,MATCH(TRUE,ISNUMBER(1*MID(A85,ROW($1:$9),1)),0),COUNT(1*MID(A85,ROW($1:$9),1))),"")</f>
        <v>77</v>
      </c>
      <c r="M85" s="2">
        <f>IF(ISNUMBER(I85),I85,IF(L85&lt;71,VLOOKUP(L85,PayOut!$G$2:$H$72,2,FALSE),0))</f>
        <v>0</v>
      </c>
      <c r="N85" t="str">
        <f t="shared" si="1"/>
        <v>MC</v>
      </c>
    </row>
    <row r="86" spans="1:14" x14ac:dyDescent="0.25">
      <c r="A86" t="s">
        <v>152</v>
      </c>
      <c r="B86" t="s">
        <v>24</v>
      </c>
      <c r="C86">
        <v>74</v>
      </c>
      <c r="D86">
        <v>69</v>
      </c>
      <c r="E86" t="s">
        <v>154</v>
      </c>
      <c r="F86" t="s">
        <v>154</v>
      </c>
      <c r="G86" t="s">
        <v>155</v>
      </c>
      <c r="H86" t="s">
        <v>154</v>
      </c>
      <c r="I86" s="8"/>
      <c r="L86">
        <f t="array" ref="L86">IF(ISNUMBER(1*MID(A86,ROW($1:$9),1)),1*MID(A86,MATCH(TRUE,ISNUMBER(1*MID(A86,ROW($1:$9),1)),0),COUNT(1*MID(A86,ROW($1:$9),1))),"")</f>
        <v>77</v>
      </c>
      <c r="M86" s="2">
        <f>IF(ISNUMBER(I86),I86,IF(L86&lt;71,VLOOKUP(L86,PayOut!$G$2:$H$72,2,FALSE),0))</f>
        <v>0</v>
      </c>
      <c r="N86" t="str">
        <f t="shared" si="1"/>
        <v>MC</v>
      </c>
    </row>
    <row r="87" spans="1:14" x14ac:dyDescent="0.25">
      <c r="A87" t="s">
        <v>152</v>
      </c>
      <c r="B87" t="s">
        <v>159</v>
      </c>
      <c r="C87">
        <v>75</v>
      </c>
      <c r="D87">
        <v>68</v>
      </c>
      <c r="E87" t="s">
        <v>154</v>
      </c>
      <c r="F87" t="s">
        <v>154</v>
      </c>
      <c r="G87" t="s">
        <v>155</v>
      </c>
      <c r="H87" t="s">
        <v>154</v>
      </c>
      <c r="I87" s="8"/>
      <c r="L87">
        <f t="array" ref="L87">IF(ISNUMBER(1*MID(A87,ROW($1:$9),1)),1*MID(A87,MATCH(TRUE,ISNUMBER(1*MID(A87,ROW($1:$9),1)),0),COUNT(1*MID(A87,ROW($1:$9),1))),"")</f>
        <v>77</v>
      </c>
      <c r="M87" s="2">
        <f>IF(ISNUMBER(I87),I87,IF(L87&lt;71,VLOOKUP(L87,PayOut!$G$2:$H$72,2,FALSE),0))</f>
        <v>0</v>
      </c>
      <c r="N87" t="str">
        <f t="shared" si="1"/>
        <v>MC</v>
      </c>
    </row>
    <row r="88" spans="1:14" x14ac:dyDescent="0.25">
      <c r="A88" t="s">
        <v>152</v>
      </c>
      <c r="B88" t="s">
        <v>160</v>
      </c>
      <c r="C88">
        <v>74</v>
      </c>
      <c r="D88">
        <v>69</v>
      </c>
      <c r="E88" t="s">
        <v>154</v>
      </c>
      <c r="F88" t="s">
        <v>154</v>
      </c>
      <c r="G88" t="s">
        <v>155</v>
      </c>
      <c r="H88" t="s">
        <v>154</v>
      </c>
      <c r="I88" s="8"/>
      <c r="L88">
        <f t="array" ref="L88">IF(ISNUMBER(1*MID(A88,ROW($1:$9),1)),1*MID(A88,MATCH(TRUE,ISNUMBER(1*MID(A88,ROW($1:$9),1)),0),COUNT(1*MID(A88,ROW($1:$9),1))),"")</f>
        <v>77</v>
      </c>
      <c r="M88" s="2">
        <f>IF(ISNUMBER(I88),I88,IF(L88&lt;71,VLOOKUP(L88,PayOut!$G$2:$H$72,2,FALSE),0))</f>
        <v>0</v>
      </c>
      <c r="N88" t="str">
        <f t="shared" si="1"/>
        <v>MC</v>
      </c>
    </row>
    <row r="89" spans="1:14" x14ac:dyDescent="0.25">
      <c r="A89" t="s">
        <v>152</v>
      </c>
      <c r="B89" t="s">
        <v>161</v>
      </c>
      <c r="C89">
        <v>72</v>
      </c>
      <c r="D89">
        <v>71</v>
      </c>
      <c r="E89" t="s">
        <v>154</v>
      </c>
      <c r="F89" t="s">
        <v>154</v>
      </c>
      <c r="G89" t="s">
        <v>155</v>
      </c>
      <c r="H89" t="s">
        <v>154</v>
      </c>
      <c r="I89" s="8"/>
      <c r="L89">
        <f t="array" ref="L89">IF(ISNUMBER(1*MID(A89,ROW($1:$9),1)),1*MID(A89,MATCH(TRUE,ISNUMBER(1*MID(A89,ROW($1:$9),1)),0),COUNT(1*MID(A89,ROW($1:$9),1))),"")</f>
        <v>77</v>
      </c>
      <c r="M89" s="2">
        <f>IF(ISNUMBER(I89),I89,IF(L89&lt;71,VLOOKUP(L89,PayOut!$G$2:$H$72,2,FALSE),0))</f>
        <v>0</v>
      </c>
      <c r="N89" t="str">
        <f t="shared" si="1"/>
        <v>MC</v>
      </c>
    </row>
    <row r="90" spans="1:14" x14ac:dyDescent="0.25">
      <c r="A90" t="s">
        <v>152</v>
      </c>
      <c r="B90" t="s">
        <v>162</v>
      </c>
      <c r="C90">
        <v>74</v>
      </c>
      <c r="D90">
        <v>69</v>
      </c>
      <c r="E90" t="s">
        <v>154</v>
      </c>
      <c r="F90" t="s">
        <v>154</v>
      </c>
      <c r="G90" t="s">
        <v>155</v>
      </c>
      <c r="H90" t="s">
        <v>154</v>
      </c>
      <c r="I90" s="8"/>
      <c r="L90">
        <f t="array" ref="L90">IF(ISNUMBER(1*MID(A90,ROW($1:$9),1)),1*MID(A90,MATCH(TRUE,ISNUMBER(1*MID(A90,ROW($1:$9),1)),0),COUNT(1*MID(A90,ROW($1:$9),1))),"")</f>
        <v>77</v>
      </c>
      <c r="M90" s="2">
        <f>IF(ISNUMBER(I90),I90,IF(L90&lt;71,VLOOKUP(L90,PayOut!$G$2:$H$72,2,FALSE),0))</f>
        <v>0</v>
      </c>
      <c r="N90" t="str">
        <f t="shared" si="1"/>
        <v>MC</v>
      </c>
    </row>
    <row r="91" spans="1:14" x14ac:dyDescent="0.25">
      <c r="A91" t="s">
        <v>152</v>
      </c>
      <c r="B91" t="s">
        <v>163</v>
      </c>
      <c r="C91">
        <v>74</v>
      </c>
      <c r="D91">
        <v>69</v>
      </c>
      <c r="E91" t="s">
        <v>154</v>
      </c>
      <c r="F91" t="s">
        <v>154</v>
      </c>
      <c r="G91" t="s">
        <v>155</v>
      </c>
      <c r="H91" t="s">
        <v>154</v>
      </c>
      <c r="I91" s="8"/>
      <c r="L91">
        <f t="array" ref="L91">IF(ISNUMBER(1*MID(A91,ROW($1:$9),1)),1*MID(A91,MATCH(TRUE,ISNUMBER(1*MID(A91,ROW($1:$9),1)),0),COUNT(1*MID(A91,ROW($1:$9),1))),"")</f>
        <v>77</v>
      </c>
      <c r="M91" s="2">
        <f>IF(ISNUMBER(I91),I91,IF(L91&lt;71,VLOOKUP(L91,PayOut!$G$2:$H$72,2,FALSE),0))</f>
        <v>0</v>
      </c>
      <c r="N91" t="str">
        <f t="shared" si="1"/>
        <v>MC</v>
      </c>
    </row>
    <row r="92" spans="1:14" x14ac:dyDescent="0.25">
      <c r="A92" t="s">
        <v>164</v>
      </c>
      <c r="B92" t="s">
        <v>165</v>
      </c>
      <c r="C92">
        <v>72</v>
      </c>
      <c r="D92">
        <v>72</v>
      </c>
      <c r="E92" t="s">
        <v>154</v>
      </c>
      <c r="F92" t="s">
        <v>154</v>
      </c>
      <c r="G92" t="s">
        <v>155</v>
      </c>
      <c r="H92" t="s">
        <v>154</v>
      </c>
      <c r="I92" s="8"/>
      <c r="L92">
        <f t="array" ref="L92">IF(ISNUMBER(1*MID(A92,ROW($1:$9),1)),1*MID(A92,MATCH(TRUE,ISNUMBER(1*MID(A92,ROW($1:$9),1)),0),COUNT(1*MID(A92,ROW($1:$9),1))),"")</f>
        <v>87</v>
      </c>
      <c r="M92" s="2">
        <f>IF(ISNUMBER(I92),I92,IF(L92&lt;71,VLOOKUP(L92,PayOut!$G$2:$H$72,2,FALSE),0))</f>
        <v>0</v>
      </c>
      <c r="N92" t="str">
        <f t="shared" si="1"/>
        <v>MC</v>
      </c>
    </row>
    <row r="93" spans="1:14" x14ac:dyDescent="0.25">
      <c r="A93" t="s">
        <v>164</v>
      </c>
      <c r="B93" t="s">
        <v>166</v>
      </c>
      <c r="C93">
        <v>74</v>
      </c>
      <c r="D93">
        <v>70</v>
      </c>
      <c r="E93" t="s">
        <v>154</v>
      </c>
      <c r="F93" t="s">
        <v>154</v>
      </c>
      <c r="G93" t="s">
        <v>155</v>
      </c>
      <c r="H93" t="s">
        <v>154</v>
      </c>
      <c r="I93" s="8"/>
      <c r="L93">
        <f t="array" ref="L93">IF(ISNUMBER(1*MID(A93,ROW($1:$9),1)),1*MID(A93,MATCH(TRUE,ISNUMBER(1*MID(A93,ROW($1:$9),1)),0),COUNT(1*MID(A93,ROW($1:$9),1))),"")</f>
        <v>87</v>
      </c>
      <c r="M93" s="2">
        <f>IF(ISNUMBER(I93),I93,IF(L93&lt;71,VLOOKUP(L93,PayOut!$G$2:$H$72,2,FALSE),0))</f>
        <v>0</v>
      </c>
      <c r="N93" t="str">
        <f t="shared" si="1"/>
        <v>MC</v>
      </c>
    </row>
    <row r="94" spans="1:14" x14ac:dyDescent="0.25">
      <c r="A94" t="s">
        <v>164</v>
      </c>
      <c r="B94" t="s">
        <v>167</v>
      </c>
      <c r="C94">
        <v>72</v>
      </c>
      <c r="D94">
        <v>72</v>
      </c>
      <c r="E94" t="s">
        <v>154</v>
      </c>
      <c r="F94" t="s">
        <v>154</v>
      </c>
      <c r="G94" t="s">
        <v>155</v>
      </c>
      <c r="H94" t="s">
        <v>154</v>
      </c>
      <c r="I94" s="8"/>
      <c r="L94">
        <f t="array" ref="L94">IF(ISNUMBER(1*MID(A94,ROW($1:$9),1)),1*MID(A94,MATCH(TRUE,ISNUMBER(1*MID(A94,ROW($1:$9),1)),0),COUNT(1*MID(A94,ROW($1:$9),1))),"")</f>
        <v>87</v>
      </c>
      <c r="M94" s="2">
        <f>IF(ISNUMBER(I94),I94,IF(L94&lt;71,VLOOKUP(L94,PayOut!$G$2:$H$72,2,FALSE),0))</f>
        <v>0</v>
      </c>
      <c r="N94" t="str">
        <f t="shared" si="1"/>
        <v>MC</v>
      </c>
    </row>
    <row r="95" spans="1:14" x14ac:dyDescent="0.25">
      <c r="A95" t="s">
        <v>164</v>
      </c>
      <c r="B95" t="s">
        <v>168</v>
      </c>
      <c r="C95">
        <v>72</v>
      </c>
      <c r="D95">
        <v>72</v>
      </c>
      <c r="E95" t="s">
        <v>154</v>
      </c>
      <c r="F95" t="s">
        <v>154</v>
      </c>
      <c r="G95" t="s">
        <v>155</v>
      </c>
      <c r="H95" t="s">
        <v>154</v>
      </c>
      <c r="I95" s="8"/>
      <c r="L95">
        <f t="array" ref="L95">IF(ISNUMBER(1*MID(A95,ROW($1:$9),1)),1*MID(A95,MATCH(TRUE,ISNUMBER(1*MID(A95,ROW($1:$9),1)),0),COUNT(1*MID(A95,ROW($1:$9),1))),"")</f>
        <v>87</v>
      </c>
      <c r="M95" s="2">
        <f>IF(ISNUMBER(I95),I95,IF(L95&lt;71,VLOOKUP(L95,PayOut!$G$2:$H$72,2,FALSE),0))</f>
        <v>0</v>
      </c>
      <c r="N95" t="str">
        <f t="shared" si="1"/>
        <v>MC</v>
      </c>
    </row>
    <row r="96" spans="1:14" x14ac:dyDescent="0.25">
      <c r="A96" t="s">
        <v>164</v>
      </c>
      <c r="B96" t="s">
        <v>169</v>
      </c>
      <c r="C96">
        <v>71</v>
      </c>
      <c r="D96">
        <v>73</v>
      </c>
      <c r="E96" t="s">
        <v>154</v>
      </c>
      <c r="F96" t="s">
        <v>154</v>
      </c>
      <c r="G96" t="s">
        <v>155</v>
      </c>
      <c r="H96" t="s">
        <v>154</v>
      </c>
      <c r="I96" s="8"/>
      <c r="L96">
        <f t="array" ref="L96">IF(ISNUMBER(1*MID(A96,ROW($1:$9),1)),1*MID(A96,MATCH(TRUE,ISNUMBER(1*MID(A96,ROW($1:$9),1)),0),COUNT(1*MID(A96,ROW($1:$9),1))),"")</f>
        <v>87</v>
      </c>
      <c r="M96" s="2">
        <f>IF(ISNUMBER(I96),I96,IF(L96&lt;71,VLOOKUP(L96,PayOut!$G$2:$H$72,2,FALSE),0))</f>
        <v>0</v>
      </c>
      <c r="N96" t="str">
        <f t="shared" si="1"/>
        <v>MC</v>
      </c>
    </row>
    <row r="97" spans="1:14" x14ac:dyDescent="0.25">
      <c r="A97" t="s">
        <v>164</v>
      </c>
      <c r="B97" t="s">
        <v>170</v>
      </c>
      <c r="C97">
        <v>73</v>
      </c>
      <c r="D97">
        <v>71</v>
      </c>
      <c r="E97" t="s">
        <v>154</v>
      </c>
      <c r="F97" t="s">
        <v>154</v>
      </c>
      <c r="G97" t="s">
        <v>155</v>
      </c>
      <c r="H97" t="s">
        <v>154</v>
      </c>
      <c r="I97" s="8"/>
      <c r="L97">
        <f t="array" ref="L97">IF(ISNUMBER(1*MID(A97,ROW($1:$9),1)),1*MID(A97,MATCH(TRUE,ISNUMBER(1*MID(A97,ROW($1:$9),1)),0),COUNT(1*MID(A97,ROW($1:$9),1))),"")</f>
        <v>87</v>
      </c>
      <c r="M97" s="2">
        <f>IF(ISNUMBER(I97),I97,IF(L97&lt;71,VLOOKUP(L97,PayOut!$G$2:$H$72,2,FALSE),0))</f>
        <v>0</v>
      </c>
      <c r="N97" t="str">
        <f t="shared" si="1"/>
        <v>MC</v>
      </c>
    </row>
    <row r="98" spans="1:14" x14ac:dyDescent="0.25">
      <c r="A98" t="s">
        <v>164</v>
      </c>
      <c r="B98" t="s">
        <v>171</v>
      </c>
      <c r="C98">
        <v>75</v>
      </c>
      <c r="D98">
        <v>69</v>
      </c>
      <c r="E98" t="s">
        <v>154</v>
      </c>
      <c r="F98" t="s">
        <v>154</v>
      </c>
      <c r="G98" t="s">
        <v>155</v>
      </c>
      <c r="H98" t="s">
        <v>154</v>
      </c>
      <c r="I98" s="8"/>
      <c r="L98">
        <f t="array" ref="L98">IF(ISNUMBER(1*MID(A98,ROW($1:$9),1)),1*MID(A98,MATCH(TRUE,ISNUMBER(1*MID(A98,ROW($1:$9),1)),0),COUNT(1*MID(A98,ROW($1:$9),1))),"")</f>
        <v>87</v>
      </c>
      <c r="M98" s="2">
        <f>IF(ISNUMBER(I98),I98,IF(L98&lt;71,VLOOKUP(L98,PayOut!$G$2:$H$72,2,FALSE),0))</f>
        <v>0</v>
      </c>
      <c r="N98" t="str">
        <f t="shared" si="1"/>
        <v>MC</v>
      </c>
    </row>
    <row r="99" spans="1:14" x14ac:dyDescent="0.25">
      <c r="A99" t="s">
        <v>164</v>
      </c>
      <c r="B99" t="s">
        <v>172</v>
      </c>
      <c r="C99">
        <v>71</v>
      </c>
      <c r="D99">
        <v>73</v>
      </c>
      <c r="E99" t="s">
        <v>154</v>
      </c>
      <c r="F99" t="s">
        <v>154</v>
      </c>
      <c r="G99" t="s">
        <v>155</v>
      </c>
      <c r="H99" t="s">
        <v>154</v>
      </c>
      <c r="I99" s="8"/>
      <c r="L99">
        <f t="array" ref="L99">IF(ISNUMBER(1*MID(A99,ROW($1:$9),1)),1*MID(A99,MATCH(TRUE,ISNUMBER(1*MID(A99,ROW($1:$9),1)),0),COUNT(1*MID(A99,ROW($1:$9),1))),"")</f>
        <v>87</v>
      </c>
      <c r="M99" s="2">
        <f>IF(ISNUMBER(I99),I99,IF(L99&lt;71,VLOOKUP(L99,PayOut!$G$2:$H$72,2,FALSE),0))</f>
        <v>0</v>
      </c>
      <c r="N99" t="str">
        <f t="shared" si="1"/>
        <v>MC</v>
      </c>
    </row>
    <row r="100" spans="1:14" x14ac:dyDescent="0.25">
      <c r="A100" t="s">
        <v>164</v>
      </c>
      <c r="B100" t="s">
        <v>173</v>
      </c>
      <c r="C100">
        <v>73</v>
      </c>
      <c r="D100">
        <v>71</v>
      </c>
      <c r="E100" t="s">
        <v>154</v>
      </c>
      <c r="F100" t="s">
        <v>154</v>
      </c>
      <c r="G100" t="s">
        <v>155</v>
      </c>
      <c r="H100" t="s">
        <v>154</v>
      </c>
      <c r="I100" s="8"/>
      <c r="L100">
        <f t="array" ref="L100">IF(ISNUMBER(1*MID(A100,ROW($1:$9),1)),1*MID(A100,MATCH(TRUE,ISNUMBER(1*MID(A100,ROW($1:$9),1)),0),COUNT(1*MID(A100,ROW($1:$9),1))),"")</f>
        <v>87</v>
      </c>
      <c r="M100" s="2">
        <f>IF(ISNUMBER(I100),I100,IF(L100&lt;71,VLOOKUP(L100,PayOut!$G$2:$H$72,2,FALSE),0))</f>
        <v>0</v>
      </c>
      <c r="N100" t="str">
        <f t="shared" si="1"/>
        <v>MC</v>
      </c>
    </row>
    <row r="101" spans="1:14" x14ac:dyDescent="0.25">
      <c r="A101" t="s">
        <v>164</v>
      </c>
      <c r="B101" t="s">
        <v>174</v>
      </c>
      <c r="C101">
        <v>75</v>
      </c>
      <c r="D101">
        <v>69</v>
      </c>
      <c r="E101" t="s">
        <v>154</v>
      </c>
      <c r="F101" t="s">
        <v>154</v>
      </c>
      <c r="G101" t="s">
        <v>155</v>
      </c>
      <c r="H101" t="s">
        <v>154</v>
      </c>
      <c r="I101" s="8"/>
      <c r="L101">
        <f t="array" ref="L101">IF(ISNUMBER(1*MID(A101,ROW($1:$9),1)),1*MID(A101,MATCH(TRUE,ISNUMBER(1*MID(A101,ROW($1:$9),1)),0),COUNT(1*MID(A101,ROW($1:$9),1))),"")</f>
        <v>87</v>
      </c>
      <c r="M101" s="2">
        <f>IF(ISNUMBER(I101),I101,IF(L101&lt;71,VLOOKUP(L101,PayOut!$G$2:$H$72,2,FALSE),0))</f>
        <v>0</v>
      </c>
      <c r="N101" t="str">
        <f t="shared" si="1"/>
        <v>MC</v>
      </c>
    </row>
    <row r="102" spans="1:14" x14ac:dyDescent="0.25">
      <c r="A102" t="s">
        <v>164</v>
      </c>
      <c r="B102" t="s">
        <v>175</v>
      </c>
      <c r="C102">
        <v>75</v>
      </c>
      <c r="D102">
        <v>69</v>
      </c>
      <c r="E102" t="s">
        <v>154</v>
      </c>
      <c r="F102" t="s">
        <v>154</v>
      </c>
      <c r="G102" t="s">
        <v>155</v>
      </c>
      <c r="H102" t="s">
        <v>154</v>
      </c>
      <c r="I102" s="8"/>
      <c r="L102">
        <f t="array" ref="L102">IF(ISNUMBER(1*MID(A102,ROW($1:$9),1)),1*MID(A102,MATCH(TRUE,ISNUMBER(1*MID(A102,ROW($1:$9),1)),0),COUNT(1*MID(A102,ROW($1:$9),1))),"")</f>
        <v>87</v>
      </c>
      <c r="M102" s="2">
        <f>IF(ISNUMBER(I102),I102,IF(L102&lt;71,VLOOKUP(L102,PayOut!$G$2:$H$72,2,FALSE),0))</f>
        <v>0</v>
      </c>
      <c r="N102" t="str">
        <f t="shared" si="1"/>
        <v>MC</v>
      </c>
    </row>
    <row r="103" spans="1:14" x14ac:dyDescent="0.25">
      <c r="A103" t="s">
        <v>164</v>
      </c>
      <c r="B103" t="s">
        <v>176</v>
      </c>
      <c r="C103">
        <v>71</v>
      </c>
      <c r="D103">
        <v>73</v>
      </c>
      <c r="E103" t="s">
        <v>154</v>
      </c>
      <c r="F103" t="s">
        <v>154</v>
      </c>
      <c r="G103" t="s">
        <v>155</v>
      </c>
      <c r="H103" t="s">
        <v>154</v>
      </c>
      <c r="I103" s="8"/>
      <c r="L103">
        <f t="array" ref="L103">IF(ISNUMBER(1*MID(A103,ROW($1:$9),1)),1*MID(A103,MATCH(TRUE,ISNUMBER(1*MID(A103,ROW($1:$9),1)),0),COUNT(1*MID(A103,ROW($1:$9),1))),"")</f>
        <v>87</v>
      </c>
      <c r="M103" s="2">
        <f>IF(ISNUMBER(I103),I103,IF(L103&lt;71,VLOOKUP(L103,PayOut!$G$2:$H$72,2,FALSE),0))</f>
        <v>0</v>
      </c>
      <c r="N103" t="str">
        <f t="shared" si="1"/>
        <v>MC</v>
      </c>
    </row>
    <row r="104" spans="1:14" x14ac:dyDescent="0.25">
      <c r="A104" t="s">
        <v>164</v>
      </c>
      <c r="B104" t="s">
        <v>177</v>
      </c>
      <c r="C104">
        <v>69</v>
      </c>
      <c r="D104">
        <v>75</v>
      </c>
      <c r="E104" t="s">
        <v>154</v>
      </c>
      <c r="F104" t="s">
        <v>154</v>
      </c>
      <c r="G104" t="s">
        <v>155</v>
      </c>
      <c r="H104" t="s">
        <v>154</v>
      </c>
      <c r="I104" s="8"/>
      <c r="L104">
        <f t="array" ref="L104">IF(ISNUMBER(1*MID(A104,ROW($1:$9),1)),1*MID(A104,MATCH(TRUE,ISNUMBER(1*MID(A104,ROW($1:$9),1)),0),COUNT(1*MID(A104,ROW($1:$9),1))),"")</f>
        <v>87</v>
      </c>
      <c r="M104" s="2">
        <f>IF(ISNUMBER(I104),I104,IF(L104&lt;71,VLOOKUP(L104,PayOut!$G$2:$H$72,2,FALSE),0))</f>
        <v>0</v>
      </c>
      <c r="N104" t="str">
        <f t="shared" si="1"/>
        <v>MC</v>
      </c>
    </row>
    <row r="105" spans="1:14" x14ac:dyDescent="0.25">
      <c r="A105" t="s">
        <v>164</v>
      </c>
      <c r="B105" t="s">
        <v>178</v>
      </c>
      <c r="C105">
        <v>74</v>
      </c>
      <c r="D105">
        <v>70</v>
      </c>
      <c r="E105" t="s">
        <v>154</v>
      </c>
      <c r="F105" t="s">
        <v>154</v>
      </c>
      <c r="G105" t="s">
        <v>155</v>
      </c>
      <c r="H105" t="s">
        <v>154</v>
      </c>
      <c r="I105" s="8"/>
      <c r="L105">
        <f t="array" ref="L105">IF(ISNUMBER(1*MID(A105,ROW($1:$9),1)),1*MID(A105,MATCH(TRUE,ISNUMBER(1*MID(A105,ROW($1:$9),1)),0),COUNT(1*MID(A105,ROW($1:$9),1))),"")</f>
        <v>87</v>
      </c>
      <c r="M105" s="2">
        <f>IF(ISNUMBER(I105),I105,IF(L105&lt;71,VLOOKUP(L105,PayOut!$G$2:$H$72,2,FALSE),0))</f>
        <v>0</v>
      </c>
      <c r="N105" t="str">
        <f t="shared" si="1"/>
        <v>MC</v>
      </c>
    </row>
    <row r="106" spans="1:14" x14ac:dyDescent="0.25">
      <c r="A106" t="s">
        <v>179</v>
      </c>
      <c r="B106" t="s">
        <v>180</v>
      </c>
      <c r="C106">
        <v>76</v>
      </c>
      <c r="D106">
        <v>69</v>
      </c>
      <c r="E106" t="s">
        <v>154</v>
      </c>
      <c r="F106" t="s">
        <v>154</v>
      </c>
      <c r="G106" t="s">
        <v>155</v>
      </c>
      <c r="H106" t="s">
        <v>154</v>
      </c>
      <c r="I106" s="8"/>
      <c r="L106">
        <f t="array" ref="L106">IF(ISNUMBER(1*MID(A106,ROW($1:$9),1)),1*MID(A106,MATCH(TRUE,ISNUMBER(1*MID(A106,ROW($1:$9),1)),0),COUNT(1*MID(A106,ROW($1:$9),1))),"")</f>
        <v>101</v>
      </c>
      <c r="M106" s="2">
        <f>IF(ISNUMBER(I106),I106,IF(L106&lt;71,VLOOKUP(L106,PayOut!$G$2:$H$72,2,FALSE),0))</f>
        <v>0</v>
      </c>
      <c r="N106" t="str">
        <f t="shared" si="1"/>
        <v>MC</v>
      </c>
    </row>
    <row r="107" spans="1:14" x14ac:dyDescent="0.25">
      <c r="A107" t="s">
        <v>179</v>
      </c>
      <c r="B107" t="s">
        <v>181</v>
      </c>
      <c r="C107">
        <v>69</v>
      </c>
      <c r="D107">
        <v>76</v>
      </c>
      <c r="E107" t="s">
        <v>154</v>
      </c>
      <c r="F107" t="s">
        <v>154</v>
      </c>
      <c r="G107" t="s">
        <v>155</v>
      </c>
      <c r="H107" t="s">
        <v>154</v>
      </c>
      <c r="I107" s="8"/>
      <c r="L107">
        <f t="array" ref="L107">IF(ISNUMBER(1*MID(A107,ROW($1:$9),1)),1*MID(A107,MATCH(TRUE,ISNUMBER(1*MID(A107,ROW($1:$9),1)),0),COUNT(1*MID(A107,ROW($1:$9),1))),"")</f>
        <v>101</v>
      </c>
      <c r="M107" s="2">
        <f>IF(ISNUMBER(I107),I107,IF(L107&lt;71,VLOOKUP(L107,PayOut!$G$2:$H$72,2,FALSE),0))</f>
        <v>0</v>
      </c>
      <c r="N107" t="str">
        <f t="shared" si="1"/>
        <v>MC</v>
      </c>
    </row>
    <row r="108" spans="1:14" x14ac:dyDescent="0.25">
      <c r="A108" t="s">
        <v>179</v>
      </c>
      <c r="B108" t="s">
        <v>182</v>
      </c>
      <c r="C108">
        <v>74</v>
      </c>
      <c r="D108">
        <v>71</v>
      </c>
      <c r="E108" t="s">
        <v>154</v>
      </c>
      <c r="F108" t="s">
        <v>154</v>
      </c>
      <c r="G108" t="s">
        <v>155</v>
      </c>
      <c r="H108" t="s">
        <v>154</v>
      </c>
      <c r="I108" s="8"/>
      <c r="L108">
        <f t="array" ref="L108">IF(ISNUMBER(1*MID(A108,ROW($1:$9),1)),1*MID(A108,MATCH(TRUE,ISNUMBER(1*MID(A108,ROW($1:$9),1)),0),COUNT(1*MID(A108,ROW($1:$9),1))),"")</f>
        <v>101</v>
      </c>
      <c r="M108" s="2">
        <f>IF(ISNUMBER(I108),I108,IF(L108&lt;71,VLOOKUP(L108,PayOut!$G$2:$H$72,2,FALSE),0))</f>
        <v>0</v>
      </c>
      <c r="N108" t="str">
        <f t="shared" si="1"/>
        <v>MC</v>
      </c>
    </row>
    <row r="109" spans="1:14" x14ac:dyDescent="0.25">
      <c r="A109" t="s">
        <v>179</v>
      </c>
      <c r="B109" t="s">
        <v>183</v>
      </c>
      <c r="C109">
        <v>77</v>
      </c>
      <c r="D109">
        <v>68</v>
      </c>
      <c r="E109" t="s">
        <v>154</v>
      </c>
      <c r="F109" t="s">
        <v>154</v>
      </c>
      <c r="G109" t="s">
        <v>155</v>
      </c>
      <c r="H109" t="s">
        <v>154</v>
      </c>
      <c r="I109" s="8"/>
      <c r="L109">
        <f t="array" ref="L109">IF(ISNUMBER(1*MID(A109,ROW($1:$9),1)),1*MID(A109,MATCH(TRUE,ISNUMBER(1*MID(A109,ROW($1:$9),1)),0),COUNT(1*MID(A109,ROW($1:$9),1))),"")</f>
        <v>101</v>
      </c>
      <c r="M109" s="2">
        <f>IF(ISNUMBER(I109),I109,IF(L109&lt;71,VLOOKUP(L109,PayOut!$G$2:$H$72,2,FALSE),0))</f>
        <v>0</v>
      </c>
      <c r="N109" t="str">
        <f t="shared" si="1"/>
        <v>MC</v>
      </c>
    </row>
    <row r="110" spans="1:14" x14ac:dyDescent="0.25">
      <c r="A110" t="s">
        <v>179</v>
      </c>
      <c r="B110" t="s">
        <v>184</v>
      </c>
      <c r="C110">
        <v>75</v>
      </c>
      <c r="D110">
        <v>70</v>
      </c>
      <c r="E110" t="s">
        <v>154</v>
      </c>
      <c r="F110" t="s">
        <v>154</v>
      </c>
      <c r="G110" t="s">
        <v>155</v>
      </c>
      <c r="H110" t="s">
        <v>154</v>
      </c>
      <c r="I110" s="8"/>
      <c r="L110">
        <f t="array" ref="L110">IF(ISNUMBER(1*MID(A110,ROW($1:$9),1)),1*MID(A110,MATCH(TRUE,ISNUMBER(1*MID(A110,ROW($1:$9),1)),0),COUNT(1*MID(A110,ROW($1:$9),1))),"")</f>
        <v>101</v>
      </c>
      <c r="M110" s="2">
        <f>IF(ISNUMBER(I110),I110,IF(L110&lt;71,VLOOKUP(L110,PayOut!$G$2:$H$72,2,FALSE),0))</f>
        <v>0</v>
      </c>
      <c r="N110" t="str">
        <f t="shared" si="1"/>
        <v>MC</v>
      </c>
    </row>
    <row r="111" spans="1:14" x14ac:dyDescent="0.25">
      <c r="A111" t="s">
        <v>179</v>
      </c>
      <c r="B111" t="s">
        <v>185</v>
      </c>
      <c r="C111">
        <v>73</v>
      </c>
      <c r="D111">
        <v>72</v>
      </c>
      <c r="E111" t="s">
        <v>154</v>
      </c>
      <c r="F111" t="s">
        <v>154</v>
      </c>
      <c r="G111" t="s">
        <v>155</v>
      </c>
      <c r="H111" t="s">
        <v>154</v>
      </c>
      <c r="I111" s="8"/>
      <c r="L111">
        <f t="array" ref="L111">IF(ISNUMBER(1*MID(A111,ROW($1:$9),1)),1*MID(A111,MATCH(TRUE,ISNUMBER(1*MID(A111,ROW($1:$9),1)),0),COUNT(1*MID(A111,ROW($1:$9),1))),"")</f>
        <v>101</v>
      </c>
      <c r="M111" s="2">
        <f>IF(ISNUMBER(I111),I111,IF(L111&lt;71,VLOOKUP(L111,PayOut!$G$2:$H$72,2,FALSE),0))</f>
        <v>0</v>
      </c>
      <c r="N111" t="str">
        <f t="shared" si="1"/>
        <v>MC</v>
      </c>
    </row>
    <row r="112" spans="1:14" x14ac:dyDescent="0.25">
      <c r="A112" t="s">
        <v>179</v>
      </c>
      <c r="B112" t="s">
        <v>186</v>
      </c>
      <c r="C112">
        <v>72</v>
      </c>
      <c r="D112">
        <v>73</v>
      </c>
      <c r="E112" t="s">
        <v>154</v>
      </c>
      <c r="F112" t="s">
        <v>154</v>
      </c>
      <c r="G112" t="s">
        <v>155</v>
      </c>
      <c r="H112" t="s">
        <v>154</v>
      </c>
      <c r="I112" s="8"/>
      <c r="L112">
        <f t="array" ref="L112">IF(ISNUMBER(1*MID(A112,ROW($1:$9),1)),1*MID(A112,MATCH(TRUE,ISNUMBER(1*MID(A112,ROW($1:$9),1)),0),COUNT(1*MID(A112,ROW($1:$9),1))),"")</f>
        <v>101</v>
      </c>
      <c r="M112" s="2">
        <f>IF(ISNUMBER(I112),I112,IF(L112&lt;71,VLOOKUP(L112,PayOut!$G$2:$H$72,2,FALSE),0))</f>
        <v>0</v>
      </c>
      <c r="N112" t="str">
        <f t="shared" si="1"/>
        <v>MC</v>
      </c>
    </row>
    <row r="113" spans="1:14" x14ac:dyDescent="0.25">
      <c r="A113" t="s">
        <v>179</v>
      </c>
      <c r="B113" t="s">
        <v>187</v>
      </c>
      <c r="C113">
        <v>73</v>
      </c>
      <c r="D113">
        <v>72</v>
      </c>
      <c r="E113" t="s">
        <v>154</v>
      </c>
      <c r="F113" t="s">
        <v>154</v>
      </c>
      <c r="G113" t="s">
        <v>155</v>
      </c>
      <c r="H113" t="s">
        <v>154</v>
      </c>
      <c r="I113" s="8"/>
      <c r="L113">
        <f t="array" ref="L113">IF(ISNUMBER(1*MID(A113,ROW($1:$9),1)),1*MID(A113,MATCH(TRUE,ISNUMBER(1*MID(A113,ROW($1:$9),1)),0),COUNT(1*MID(A113,ROW($1:$9),1))),"")</f>
        <v>101</v>
      </c>
      <c r="M113" s="2">
        <f>IF(ISNUMBER(I113),I113,IF(L113&lt;71,VLOOKUP(L113,PayOut!$G$2:$H$72,2,FALSE),0))</f>
        <v>0</v>
      </c>
      <c r="N113" t="str">
        <f t="shared" si="1"/>
        <v>MC</v>
      </c>
    </row>
    <row r="114" spans="1:14" x14ac:dyDescent="0.25">
      <c r="A114" t="s">
        <v>179</v>
      </c>
      <c r="B114" t="s">
        <v>14</v>
      </c>
      <c r="C114">
        <v>71</v>
      </c>
      <c r="D114">
        <v>74</v>
      </c>
      <c r="E114" t="s">
        <v>154</v>
      </c>
      <c r="F114" t="s">
        <v>154</v>
      </c>
      <c r="G114" t="s">
        <v>155</v>
      </c>
      <c r="H114" t="s">
        <v>154</v>
      </c>
      <c r="I114" s="8"/>
      <c r="L114">
        <f t="array" ref="L114">IF(ISNUMBER(1*MID(A114,ROW($1:$9),1)),1*MID(A114,MATCH(TRUE,ISNUMBER(1*MID(A114,ROW($1:$9),1)),0),COUNT(1*MID(A114,ROW($1:$9),1))),"")</f>
        <v>101</v>
      </c>
      <c r="M114" s="2">
        <f>IF(ISNUMBER(I114),I114,IF(L114&lt;71,VLOOKUP(L114,PayOut!$G$2:$H$72,2,FALSE),0))</f>
        <v>0</v>
      </c>
      <c r="N114" t="str">
        <f t="shared" si="1"/>
        <v>MC</v>
      </c>
    </row>
    <row r="115" spans="1:14" x14ac:dyDescent="0.25">
      <c r="A115" t="s">
        <v>179</v>
      </c>
      <c r="B115" t="s">
        <v>188</v>
      </c>
      <c r="C115">
        <v>77</v>
      </c>
      <c r="D115">
        <v>68</v>
      </c>
      <c r="E115" t="s">
        <v>154</v>
      </c>
      <c r="F115" t="s">
        <v>154</v>
      </c>
      <c r="G115" t="s">
        <v>155</v>
      </c>
      <c r="H115" t="s">
        <v>154</v>
      </c>
      <c r="I115" s="8"/>
      <c r="L115">
        <f t="array" ref="L115">IF(ISNUMBER(1*MID(A115,ROW($1:$9),1)),1*MID(A115,MATCH(TRUE,ISNUMBER(1*MID(A115,ROW($1:$9),1)),0),COUNT(1*MID(A115,ROW($1:$9),1))),"")</f>
        <v>101</v>
      </c>
      <c r="M115" s="2">
        <f>IF(ISNUMBER(I115),I115,IF(L115&lt;71,VLOOKUP(L115,PayOut!$G$2:$H$72,2,FALSE),0))</f>
        <v>0</v>
      </c>
      <c r="N115" t="str">
        <f t="shared" si="1"/>
        <v>MC</v>
      </c>
    </row>
    <row r="116" spans="1:14" x14ac:dyDescent="0.25">
      <c r="A116" t="s">
        <v>179</v>
      </c>
      <c r="B116" t="s">
        <v>189</v>
      </c>
      <c r="C116">
        <v>74</v>
      </c>
      <c r="D116">
        <v>71</v>
      </c>
      <c r="E116" t="s">
        <v>154</v>
      </c>
      <c r="F116" t="s">
        <v>154</v>
      </c>
      <c r="G116" t="s">
        <v>155</v>
      </c>
      <c r="H116" t="s">
        <v>154</v>
      </c>
      <c r="I116" s="8"/>
      <c r="L116">
        <f t="array" ref="L116">IF(ISNUMBER(1*MID(A116,ROW($1:$9),1)),1*MID(A116,MATCH(TRUE,ISNUMBER(1*MID(A116,ROW($1:$9),1)),0),COUNT(1*MID(A116,ROW($1:$9),1))),"")</f>
        <v>101</v>
      </c>
      <c r="M116" s="2">
        <f>IF(ISNUMBER(I116),I116,IF(L116&lt;71,VLOOKUP(L116,PayOut!$G$2:$H$72,2,FALSE),0))</f>
        <v>0</v>
      </c>
      <c r="N116" t="str">
        <f t="shared" si="1"/>
        <v>MC</v>
      </c>
    </row>
    <row r="117" spans="1:14" x14ac:dyDescent="0.25">
      <c r="A117" t="s">
        <v>179</v>
      </c>
      <c r="B117" t="s">
        <v>22</v>
      </c>
      <c r="C117">
        <v>72</v>
      </c>
      <c r="D117">
        <v>73</v>
      </c>
      <c r="E117" t="s">
        <v>154</v>
      </c>
      <c r="F117" t="s">
        <v>154</v>
      </c>
      <c r="G117" t="s">
        <v>155</v>
      </c>
      <c r="H117" t="s">
        <v>154</v>
      </c>
      <c r="I117" s="8"/>
      <c r="L117">
        <f t="array" ref="L117">IF(ISNUMBER(1*MID(A117,ROW($1:$9),1)),1*MID(A117,MATCH(TRUE,ISNUMBER(1*MID(A117,ROW($1:$9),1)),0),COUNT(1*MID(A117,ROW($1:$9),1))),"")</f>
        <v>101</v>
      </c>
      <c r="M117" s="2">
        <f>IF(ISNUMBER(I117),I117,IF(L117&lt;71,VLOOKUP(L117,PayOut!$G$2:$H$72,2,FALSE),0))</f>
        <v>0</v>
      </c>
      <c r="N117" t="str">
        <f t="shared" si="1"/>
        <v>MC</v>
      </c>
    </row>
    <row r="118" spans="1:14" x14ac:dyDescent="0.25">
      <c r="A118" t="s">
        <v>179</v>
      </c>
      <c r="B118" t="s">
        <v>190</v>
      </c>
      <c r="C118">
        <v>75</v>
      </c>
      <c r="D118">
        <v>70</v>
      </c>
      <c r="E118" t="s">
        <v>154</v>
      </c>
      <c r="F118" t="s">
        <v>154</v>
      </c>
      <c r="G118" t="s">
        <v>155</v>
      </c>
      <c r="H118" t="s">
        <v>154</v>
      </c>
      <c r="I118" s="8"/>
      <c r="L118">
        <f t="array" ref="L118">IF(ISNUMBER(1*MID(A118,ROW($1:$9),1)),1*MID(A118,MATCH(TRUE,ISNUMBER(1*MID(A118,ROW($1:$9),1)),0),COUNT(1*MID(A118,ROW($1:$9),1))),"")</f>
        <v>101</v>
      </c>
      <c r="M118" s="2">
        <f>IF(ISNUMBER(I118),I118,IF(L118&lt;71,VLOOKUP(L118,PayOut!$G$2:$H$72,2,FALSE),0))</f>
        <v>0</v>
      </c>
      <c r="N118" t="str">
        <f t="shared" si="1"/>
        <v>MC</v>
      </c>
    </row>
    <row r="119" spans="1:14" x14ac:dyDescent="0.25">
      <c r="A119" t="s">
        <v>179</v>
      </c>
      <c r="B119" t="s">
        <v>191</v>
      </c>
      <c r="C119">
        <v>74</v>
      </c>
      <c r="D119">
        <v>71</v>
      </c>
      <c r="E119" t="s">
        <v>154</v>
      </c>
      <c r="F119" t="s">
        <v>154</v>
      </c>
      <c r="G119" t="s">
        <v>155</v>
      </c>
      <c r="H119" t="s">
        <v>154</v>
      </c>
      <c r="I119" s="8"/>
      <c r="L119">
        <f t="array" ref="L119">IF(ISNUMBER(1*MID(A119,ROW($1:$9),1)),1*MID(A119,MATCH(TRUE,ISNUMBER(1*MID(A119,ROW($1:$9),1)),0),COUNT(1*MID(A119,ROW($1:$9),1))),"")</f>
        <v>101</v>
      </c>
      <c r="M119" s="2">
        <f>IF(ISNUMBER(I119),I119,IF(L119&lt;71,VLOOKUP(L119,PayOut!$G$2:$H$72,2,FALSE),0))</f>
        <v>0</v>
      </c>
      <c r="N119" t="str">
        <f t="shared" si="1"/>
        <v>MC</v>
      </c>
    </row>
    <row r="120" spans="1:14" x14ac:dyDescent="0.25">
      <c r="A120" t="s">
        <v>192</v>
      </c>
      <c r="B120" t="s">
        <v>193</v>
      </c>
      <c r="C120">
        <v>74</v>
      </c>
      <c r="D120">
        <v>72</v>
      </c>
      <c r="E120" t="s">
        <v>154</v>
      </c>
      <c r="F120" t="s">
        <v>154</v>
      </c>
      <c r="G120" t="s">
        <v>155</v>
      </c>
      <c r="H120" t="s">
        <v>154</v>
      </c>
      <c r="I120" s="8"/>
      <c r="L120">
        <f t="array" ref="L120">IF(ISNUMBER(1*MID(A120,ROW($1:$9),1)),1*MID(A120,MATCH(TRUE,ISNUMBER(1*MID(A120,ROW($1:$9),1)),0),COUNT(1*MID(A120,ROW($1:$9),1))),"")</f>
        <v>115</v>
      </c>
      <c r="M120" s="2">
        <f>IF(ISNUMBER(I120),I120,IF(L120&lt;71,VLOOKUP(L120,PayOut!$G$2:$H$72,2,FALSE),0))</f>
        <v>0</v>
      </c>
      <c r="N120" t="str">
        <f t="shared" si="1"/>
        <v>MC</v>
      </c>
    </row>
    <row r="121" spans="1:14" x14ac:dyDescent="0.25">
      <c r="A121" t="s">
        <v>192</v>
      </c>
      <c r="B121" t="s">
        <v>194</v>
      </c>
      <c r="C121">
        <v>72</v>
      </c>
      <c r="D121">
        <v>74</v>
      </c>
      <c r="E121" t="s">
        <v>154</v>
      </c>
      <c r="F121" t="s">
        <v>154</v>
      </c>
      <c r="G121" t="s">
        <v>155</v>
      </c>
      <c r="H121" t="s">
        <v>154</v>
      </c>
      <c r="I121" s="8"/>
      <c r="L121">
        <f t="array" ref="L121">IF(ISNUMBER(1*MID(A121,ROW($1:$9),1)),1*MID(A121,MATCH(TRUE,ISNUMBER(1*MID(A121,ROW($1:$9),1)),0),COUNT(1*MID(A121,ROW($1:$9),1))),"")</f>
        <v>115</v>
      </c>
      <c r="M121" s="2">
        <f>IF(ISNUMBER(I121),I121,IF(L121&lt;71,VLOOKUP(L121,PayOut!$G$2:$H$72,2,FALSE),0))</f>
        <v>0</v>
      </c>
      <c r="N121" t="str">
        <f t="shared" si="1"/>
        <v>MC</v>
      </c>
    </row>
    <row r="122" spans="1:14" x14ac:dyDescent="0.25">
      <c r="A122" t="s">
        <v>192</v>
      </c>
      <c r="B122" t="s">
        <v>195</v>
      </c>
      <c r="C122">
        <v>71</v>
      </c>
      <c r="D122">
        <v>75</v>
      </c>
      <c r="E122" t="s">
        <v>154</v>
      </c>
      <c r="F122" t="s">
        <v>154</v>
      </c>
      <c r="G122" t="s">
        <v>155</v>
      </c>
      <c r="H122" t="s">
        <v>154</v>
      </c>
      <c r="I122" s="8"/>
      <c r="L122">
        <f t="array" ref="L122">IF(ISNUMBER(1*MID(A122,ROW($1:$9),1)),1*MID(A122,MATCH(TRUE,ISNUMBER(1*MID(A122,ROW($1:$9),1)),0),COUNT(1*MID(A122,ROW($1:$9),1))),"")</f>
        <v>115</v>
      </c>
      <c r="M122" s="2">
        <f>IF(ISNUMBER(I122),I122,IF(L122&lt;71,VLOOKUP(L122,PayOut!$G$2:$H$72,2,FALSE),0))</f>
        <v>0</v>
      </c>
      <c r="N122" t="str">
        <f t="shared" si="1"/>
        <v>MC</v>
      </c>
    </row>
    <row r="123" spans="1:14" x14ac:dyDescent="0.25">
      <c r="A123" t="s">
        <v>196</v>
      </c>
      <c r="B123" t="s">
        <v>197</v>
      </c>
      <c r="C123">
        <v>77</v>
      </c>
      <c r="D123">
        <v>70</v>
      </c>
      <c r="E123" t="s">
        <v>154</v>
      </c>
      <c r="F123" t="s">
        <v>154</v>
      </c>
      <c r="G123" t="s">
        <v>155</v>
      </c>
      <c r="H123" t="s">
        <v>154</v>
      </c>
      <c r="I123" s="8"/>
      <c r="L123">
        <f t="array" ref="L123">IF(ISNUMBER(1*MID(A123,ROW($1:$9),1)),1*MID(A123,MATCH(TRUE,ISNUMBER(1*MID(A123,ROW($1:$9),1)),0),COUNT(1*MID(A123,ROW($1:$9),1))),"")</f>
        <v>118</v>
      </c>
      <c r="M123" s="2">
        <f>IF(ISNUMBER(I123),I123,IF(L123&lt;71,VLOOKUP(L123,PayOut!$G$2:$H$72,2,FALSE),0))</f>
        <v>0</v>
      </c>
      <c r="N123" t="str">
        <f t="shared" si="1"/>
        <v>MC</v>
      </c>
    </row>
    <row r="124" spans="1:14" x14ac:dyDescent="0.25">
      <c r="A124" t="s">
        <v>196</v>
      </c>
      <c r="B124" t="s">
        <v>198</v>
      </c>
      <c r="C124">
        <v>73</v>
      </c>
      <c r="D124">
        <v>74</v>
      </c>
      <c r="E124" t="s">
        <v>154</v>
      </c>
      <c r="F124" t="s">
        <v>154</v>
      </c>
      <c r="G124" t="s">
        <v>155</v>
      </c>
      <c r="H124" t="s">
        <v>154</v>
      </c>
      <c r="I124" s="8"/>
      <c r="L124">
        <f t="array" ref="L124">IF(ISNUMBER(1*MID(A124,ROW($1:$9),1)),1*MID(A124,MATCH(TRUE,ISNUMBER(1*MID(A124,ROW($1:$9),1)),0),COUNT(1*MID(A124,ROW($1:$9),1))),"")</f>
        <v>118</v>
      </c>
      <c r="M124" s="2">
        <f>IF(ISNUMBER(I124),I124,IF(L124&lt;71,VLOOKUP(L124,PayOut!$G$2:$H$72,2,FALSE),0))</f>
        <v>0</v>
      </c>
      <c r="N124" t="str">
        <f t="shared" si="1"/>
        <v>MC</v>
      </c>
    </row>
    <row r="125" spans="1:14" x14ac:dyDescent="0.25">
      <c r="A125" t="s">
        <v>199</v>
      </c>
      <c r="B125" t="s">
        <v>200</v>
      </c>
      <c r="C125">
        <v>75</v>
      </c>
      <c r="D125">
        <v>73</v>
      </c>
      <c r="E125" t="s">
        <v>154</v>
      </c>
      <c r="F125" t="s">
        <v>154</v>
      </c>
      <c r="G125" t="s">
        <v>155</v>
      </c>
      <c r="H125" t="s">
        <v>154</v>
      </c>
      <c r="I125" s="8"/>
      <c r="L125">
        <f t="array" ref="L125">IF(ISNUMBER(1*MID(A125,ROW($1:$9),1)),1*MID(A125,MATCH(TRUE,ISNUMBER(1*MID(A125,ROW($1:$9),1)),0),COUNT(1*MID(A125,ROW($1:$9),1))),"")</f>
        <v>120</v>
      </c>
      <c r="M125" s="2">
        <f>IF(ISNUMBER(I125),I125,IF(L125&lt;71,VLOOKUP(L125,PayOut!$G$2:$H$72,2,FALSE),0))</f>
        <v>0</v>
      </c>
      <c r="N125" t="str">
        <f t="shared" si="1"/>
        <v>MC</v>
      </c>
    </row>
    <row r="126" spans="1:14" x14ac:dyDescent="0.25">
      <c r="A126" t="s">
        <v>199</v>
      </c>
      <c r="B126" t="s">
        <v>201</v>
      </c>
      <c r="C126">
        <v>75</v>
      </c>
      <c r="D126">
        <v>73</v>
      </c>
      <c r="E126" t="s">
        <v>154</v>
      </c>
      <c r="F126" t="s">
        <v>154</v>
      </c>
      <c r="G126" t="s">
        <v>155</v>
      </c>
      <c r="H126" t="s">
        <v>154</v>
      </c>
      <c r="I126" s="8"/>
      <c r="L126">
        <f t="array" ref="L126">IF(ISNUMBER(1*MID(A126,ROW($1:$9),1)),1*MID(A126,MATCH(TRUE,ISNUMBER(1*MID(A126,ROW($1:$9),1)),0),COUNT(1*MID(A126,ROW($1:$9),1))),"")</f>
        <v>120</v>
      </c>
      <c r="M126" s="2">
        <f>IF(ISNUMBER(I126),I126,IF(L126&lt;71,VLOOKUP(L126,PayOut!$G$2:$H$72,2,FALSE),0))</f>
        <v>0</v>
      </c>
      <c r="N126" t="str">
        <f t="shared" si="1"/>
        <v>MC</v>
      </c>
    </row>
    <row r="127" spans="1:14" x14ac:dyDescent="0.25">
      <c r="A127" t="s">
        <v>199</v>
      </c>
      <c r="B127" t="s">
        <v>202</v>
      </c>
      <c r="C127">
        <v>77</v>
      </c>
      <c r="D127">
        <v>71</v>
      </c>
      <c r="E127" t="s">
        <v>154</v>
      </c>
      <c r="F127" t="s">
        <v>154</v>
      </c>
      <c r="G127" t="s">
        <v>155</v>
      </c>
      <c r="H127" t="s">
        <v>154</v>
      </c>
      <c r="I127" s="8"/>
      <c r="L127">
        <f t="array" ref="L127">IF(ISNUMBER(1*MID(A127,ROW($1:$9),1)),1*MID(A127,MATCH(TRUE,ISNUMBER(1*MID(A127,ROW($1:$9),1)),0),COUNT(1*MID(A127,ROW($1:$9),1))),"")</f>
        <v>120</v>
      </c>
      <c r="M127" s="2">
        <f>IF(ISNUMBER(I127),I127,IF(L127&lt;71,VLOOKUP(L127,PayOut!$G$2:$H$72,2,FALSE),0))</f>
        <v>0</v>
      </c>
      <c r="N127" t="str">
        <f t="shared" si="1"/>
        <v>MC</v>
      </c>
    </row>
    <row r="128" spans="1:14" x14ac:dyDescent="0.25">
      <c r="A128" t="s">
        <v>199</v>
      </c>
      <c r="B128" t="s">
        <v>23</v>
      </c>
      <c r="C128">
        <v>73</v>
      </c>
      <c r="D128">
        <v>75</v>
      </c>
      <c r="E128" t="s">
        <v>154</v>
      </c>
      <c r="F128" t="s">
        <v>154</v>
      </c>
      <c r="G128" t="s">
        <v>155</v>
      </c>
      <c r="H128" t="s">
        <v>154</v>
      </c>
      <c r="I128" s="8"/>
      <c r="L128">
        <f t="array" ref="L128">IF(ISNUMBER(1*MID(A128,ROW($1:$9),1)),1*MID(A128,MATCH(TRUE,ISNUMBER(1*MID(A128,ROW($1:$9),1)),0),COUNT(1*MID(A128,ROW($1:$9),1))),"")</f>
        <v>120</v>
      </c>
      <c r="M128" s="2">
        <f>IF(ISNUMBER(I128),I128,IF(L128&lt;71,VLOOKUP(L128,PayOut!$G$2:$H$72,2,FALSE),0))</f>
        <v>0</v>
      </c>
      <c r="N128" t="str">
        <f t="shared" si="1"/>
        <v>MC</v>
      </c>
    </row>
    <row r="129" spans="1:14" x14ac:dyDescent="0.25">
      <c r="A129" t="s">
        <v>199</v>
      </c>
      <c r="B129" t="s">
        <v>203</v>
      </c>
      <c r="C129">
        <v>75</v>
      </c>
      <c r="D129">
        <v>73</v>
      </c>
      <c r="E129" t="s">
        <v>154</v>
      </c>
      <c r="F129" t="s">
        <v>154</v>
      </c>
      <c r="G129" t="s">
        <v>155</v>
      </c>
      <c r="H129" t="s">
        <v>154</v>
      </c>
      <c r="I129" s="8"/>
      <c r="L129">
        <f t="array" ref="L129">IF(ISNUMBER(1*MID(A129,ROW($1:$9),1)),1*MID(A129,MATCH(TRUE,ISNUMBER(1*MID(A129,ROW($1:$9),1)),0),COUNT(1*MID(A129,ROW($1:$9),1))),"")</f>
        <v>120</v>
      </c>
      <c r="M129" s="2">
        <f>IF(ISNUMBER(I129),I129,IF(L129&lt;71,VLOOKUP(L129,PayOut!$G$2:$H$72,2,FALSE),0))</f>
        <v>0</v>
      </c>
      <c r="N129" t="str">
        <f t="shared" si="1"/>
        <v>MC</v>
      </c>
    </row>
    <row r="130" spans="1:14" x14ac:dyDescent="0.25">
      <c r="A130" t="s">
        <v>199</v>
      </c>
      <c r="B130" t="s">
        <v>204</v>
      </c>
      <c r="C130">
        <v>73</v>
      </c>
      <c r="D130">
        <v>75</v>
      </c>
      <c r="E130" t="s">
        <v>154</v>
      </c>
      <c r="F130" t="s">
        <v>154</v>
      </c>
      <c r="G130" t="s">
        <v>155</v>
      </c>
      <c r="H130" t="s">
        <v>154</v>
      </c>
      <c r="I130" s="8"/>
      <c r="L130">
        <f t="array" ref="L130">IF(ISNUMBER(1*MID(A130,ROW($1:$9),1)),1*MID(A130,MATCH(TRUE,ISNUMBER(1*MID(A130,ROW($1:$9),1)),0),COUNT(1*MID(A130,ROW($1:$9),1))),"")</f>
        <v>120</v>
      </c>
      <c r="M130" s="2">
        <f>IF(ISNUMBER(I130),I130,IF(L130&lt;71,VLOOKUP(L130,PayOut!$G$2:$H$72,2,FALSE),0))</f>
        <v>0</v>
      </c>
      <c r="N130" t="str">
        <f t="shared" si="1"/>
        <v>MC</v>
      </c>
    </row>
    <row r="131" spans="1:14" x14ac:dyDescent="0.25">
      <c r="A131" t="s">
        <v>205</v>
      </c>
      <c r="B131" t="s">
        <v>206</v>
      </c>
      <c r="C131">
        <v>77</v>
      </c>
      <c r="D131">
        <v>72</v>
      </c>
      <c r="E131" t="s">
        <v>154</v>
      </c>
      <c r="F131" t="s">
        <v>154</v>
      </c>
      <c r="G131" t="s">
        <v>155</v>
      </c>
      <c r="H131" t="s">
        <v>154</v>
      </c>
      <c r="I131" s="8"/>
      <c r="L131">
        <f t="array" ref="L131">IF(ISNUMBER(1*MID(A131,ROW($1:$9),1)),1*MID(A131,MATCH(TRUE,ISNUMBER(1*MID(A131,ROW($1:$9),1)),0),COUNT(1*MID(A131,ROW($1:$9),1))),"")</f>
        <v>126</v>
      </c>
      <c r="M131" s="2">
        <f>IF(ISNUMBER(I131),I131,IF(L131&lt;71,VLOOKUP(L131,PayOut!$G$2:$H$72,2,FALSE),0))</f>
        <v>0</v>
      </c>
      <c r="N131" t="str">
        <f t="shared" si="1"/>
        <v>MC</v>
      </c>
    </row>
    <row r="132" spans="1:14" x14ac:dyDescent="0.25">
      <c r="A132" t="s">
        <v>205</v>
      </c>
      <c r="B132" t="s">
        <v>207</v>
      </c>
      <c r="C132">
        <v>76</v>
      </c>
      <c r="D132">
        <v>73</v>
      </c>
      <c r="E132" t="s">
        <v>154</v>
      </c>
      <c r="F132" t="s">
        <v>154</v>
      </c>
      <c r="G132" t="s">
        <v>155</v>
      </c>
      <c r="H132" t="s">
        <v>154</v>
      </c>
      <c r="I132" s="8"/>
      <c r="L132">
        <f t="array" ref="L132">IF(ISNUMBER(1*MID(A132,ROW($1:$9),1)),1*MID(A132,MATCH(TRUE,ISNUMBER(1*MID(A132,ROW($1:$9),1)),0),COUNT(1*MID(A132,ROW($1:$9),1))),"")</f>
        <v>126</v>
      </c>
      <c r="M132" s="2">
        <f>IF(ISNUMBER(I132),I132,IF(L132&lt;71,VLOOKUP(L132,PayOut!$G$2:$H$72,2,FALSE),0))</f>
        <v>0</v>
      </c>
      <c r="N132" t="str">
        <f t="shared" si="1"/>
        <v>MC</v>
      </c>
    </row>
    <row r="133" spans="1:14" x14ac:dyDescent="0.25">
      <c r="A133" t="s">
        <v>205</v>
      </c>
      <c r="B133" t="s">
        <v>208</v>
      </c>
      <c r="C133">
        <v>73</v>
      </c>
      <c r="D133">
        <v>76</v>
      </c>
      <c r="E133" t="s">
        <v>154</v>
      </c>
      <c r="F133" t="s">
        <v>154</v>
      </c>
      <c r="G133" t="s">
        <v>155</v>
      </c>
      <c r="H133" t="s">
        <v>154</v>
      </c>
      <c r="I133" s="8"/>
      <c r="L133">
        <f t="array" ref="L133">IF(ISNUMBER(1*MID(A133,ROW($1:$9),1)),1*MID(A133,MATCH(TRUE,ISNUMBER(1*MID(A133,ROW($1:$9),1)),0),COUNT(1*MID(A133,ROW($1:$9),1))),"")</f>
        <v>126</v>
      </c>
      <c r="M133" s="2">
        <f>IF(ISNUMBER(I133),I133,IF(L133&lt;71,VLOOKUP(L133,PayOut!$G$2:$H$72,2,FALSE),0))</f>
        <v>0</v>
      </c>
      <c r="N133" t="str">
        <f t="shared" si="1"/>
        <v>MC</v>
      </c>
    </row>
    <row r="134" spans="1:14" x14ac:dyDescent="0.25">
      <c r="A134" t="s">
        <v>205</v>
      </c>
      <c r="B134" t="s">
        <v>209</v>
      </c>
      <c r="C134">
        <v>77</v>
      </c>
      <c r="D134">
        <v>72</v>
      </c>
      <c r="E134" t="s">
        <v>154</v>
      </c>
      <c r="F134" t="s">
        <v>154</v>
      </c>
      <c r="G134" t="s">
        <v>155</v>
      </c>
      <c r="H134" t="s">
        <v>154</v>
      </c>
      <c r="I134" s="8"/>
      <c r="L134">
        <f t="array" ref="L134">IF(ISNUMBER(1*MID(A134,ROW($1:$9),1)),1*MID(A134,MATCH(TRUE,ISNUMBER(1*MID(A134,ROW($1:$9),1)),0),COUNT(1*MID(A134,ROW($1:$9),1))),"")</f>
        <v>126</v>
      </c>
      <c r="M134" s="2">
        <f>IF(ISNUMBER(I134),I134,IF(L134&lt;71,VLOOKUP(L134,PayOut!$G$2:$H$72,2,FALSE),0))</f>
        <v>0</v>
      </c>
      <c r="N134" t="str">
        <f t="shared" ref="N134:N158" si="2">IF(OR(G134="MC",G134="WD"),G134,IF(H134="F","F",IF(ISNUMBER(H134),H134,"NS")))</f>
        <v>MC</v>
      </c>
    </row>
    <row r="135" spans="1:14" x14ac:dyDescent="0.25">
      <c r="A135" t="s">
        <v>205</v>
      </c>
      <c r="B135" t="s">
        <v>210</v>
      </c>
      <c r="C135">
        <v>77</v>
      </c>
      <c r="D135">
        <v>72</v>
      </c>
      <c r="E135" t="s">
        <v>154</v>
      </c>
      <c r="F135" t="s">
        <v>154</v>
      </c>
      <c r="G135" t="s">
        <v>155</v>
      </c>
      <c r="H135" t="s">
        <v>154</v>
      </c>
      <c r="I135" s="8"/>
      <c r="L135">
        <f t="array" ref="L135">IF(ISNUMBER(1*MID(A135,ROW($1:$9),1)),1*MID(A135,MATCH(TRUE,ISNUMBER(1*MID(A135,ROW($1:$9),1)),0),COUNT(1*MID(A135,ROW($1:$9),1))),"")</f>
        <v>126</v>
      </c>
      <c r="M135" s="2">
        <f>IF(ISNUMBER(I135),I135,IF(L135&lt;71,VLOOKUP(L135,PayOut!$G$2:$H$72,2,FALSE),0))</f>
        <v>0</v>
      </c>
      <c r="N135" t="str">
        <f t="shared" si="2"/>
        <v>MC</v>
      </c>
    </row>
    <row r="136" spans="1:14" x14ac:dyDescent="0.25">
      <c r="A136">
        <v>131</v>
      </c>
      <c r="B136" t="s">
        <v>211</v>
      </c>
      <c r="C136">
        <v>74</v>
      </c>
      <c r="D136">
        <v>82</v>
      </c>
      <c r="E136" t="s">
        <v>154</v>
      </c>
      <c r="F136" t="s">
        <v>154</v>
      </c>
      <c r="G136" t="s">
        <v>155</v>
      </c>
      <c r="H136" t="s">
        <v>154</v>
      </c>
      <c r="I136" s="8"/>
      <c r="L136">
        <f t="array" ref="L136">IF(ISNUMBER(1*MID(A136,ROW($1:$9),1)),1*MID(A136,MATCH(TRUE,ISNUMBER(1*MID(A136,ROW($1:$9),1)),0),COUNT(1*MID(A136,ROW($1:$9),1))),"")</f>
        <v>131</v>
      </c>
      <c r="M136" s="2">
        <f>IF(ISNUMBER(I136),I136,IF(L136&lt;71,VLOOKUP(L136,PayOut!$G$2:$H$72,2,FALSE),0))</f>
        <v>0</v>
      </c>
      <c r="N136" t="str">
        <f t="shared" si="2"/>
        <v>MC</v>
      </c>
    </row>
    <row r="137" spans="1:14" x14ac:dyDescent="0.25">
      <c r="I137" s="8"/>
      <c r="L137" t="str">
        <f t="array" ref="L137">IF(ISNUMBER(1*MID(A137,ROW($1:$9),1)),1*MID(A137,MATCH(TRUE,ISNUMBER(1*MID(A137,ROW($1:$9),1)),0),COUNT(1*MID(A137,ROW($1:$9),1))),"")</f>
        <v/>
      </c>
      <c r="M137" s="2">
        <f>IF(ISNUMBER(I137),I137,IF(L137&lt;71,VLOOKUP(L137,PayOut!$G$2:$H$72,2,FALSE),0))</f>
        <v>0</v>
      </c>
      <c r="N137" t="str">
        <f t="shared" si="2"/>
        <v>NS</v>
      </c>
    </row>
    <row r="138" spans="1:14" x14ac:dyDescent="0.25">
      <c r="I138" s="8"/>
      <c r="L138" t="str">
        <f t="array" ref="L138">IF(ISNUMBER(1*MID(A138,ROW($1:$9),1)),1*MID(A138,MATCH(TRUE,ISNUMBER(1*MID(A138,ROW($1:$9),1)),0),COUNT(1*MID(A138,ROW($1:$9),1))),"")</f>
        <v/>
      </c>
      <c r="M138" s="2">
        <f>IF(ISNUMBER(I138),I138,IF(L138&lt;71,VLOOKUP(L138,PayOut!$G$2:$H$72,2,FALSE),0))</f>
        <v>0</v>
      </c>
      <c r="N138" t="str">
        <f t="shared" si="2"/>
        <v>NS</v>
      </c>
    </row>
    <row r="139" spans="1:14" x14ac:dyDescent="0.25">
      <c r="I139" s="8"/>
      <c r="L139" t="str">
        <f t="array" ref="L139">IF(ISNUMBER(1*MID(A139,ROW($1:$9),1)),1*MID(A139,MATCH(TRUE,ISNUMBER(1*MID(A139,ROW($1:$9),1)),0),COUNT(1*MID(A139,ROW($1:$9),1))),"")</f>
        <v/>
      </c>
      <c r="M139" s="2">
        <f>IF(ISNUMBER(I139),I139,IF(L139&lt;71,VLOOKUP(L139,PayOut!$G$2:$H$72,2,FALSE),0))</f>
        <v>0</v>
      </c>
      <c r="N139" t="str">
        <f t="shared" si="2"/>
        <v>NS</v>
      </c>
    </row>
    <row r="140" spans="1:14" x14ac:dyDescent="0.25">
      <c r="I140" s="8"/>
      <c r="L140" t="str">
        <f t="array" ref="L140">IF(ISNUMBER(1*MID(A140,ROW($1:$9),1)),1*MID(A140,MATCH(TRUE,ISNUMBER(1*MID(A140,ROW($1:$9),1)),0),COUNT(1*MID(A140,ROW($1:$9),1))),"")</f>
        <v/>
      </c>
      <c r="M140" s="2">
        <f>IF(ISNUMBER(I140),I140,IF(L140&lt;71,VLOOKUP(L140,PayOut!$G$2:$H$72,2,FALSE),0))</f>
        <v>0</v>
      </c>
      <c r="N140" t="str">
        <f t="shared" si="2"/>
        <v>NS</v>
      </c>
    </row>
    <row r="141" spans="1:14" x14ac:dyDescent="0.25">
      <c r="I141" s="8"/>
      <c r="L141" t="str">
        <f t="array" ref="L141">IF(ISNUMBER(1*MID(A141,ROW($1:$9),1)),1*MID(A141,MATCH(TRUE,ISNUMBER(1*MID(A141,ROW($1:$9),1)),0),COUNT(1*MID(A141,ROW($1:$9),1))),"")</f>
        <v/>
      </c>
      <c r="M141" s="2">
        <f>IF(ISNUMBER(I141),I141,IF(L141&lt;71,VLOOKUP(L141,PayOut!$G$2:$H$72,2,FALSE),0))</f>
        <v>0</v>
      </c>
      <c r="N141" t="str">
        <f t="shared" si="2"/>
        <v>NS</v>
      </c>
    </row>
    <row r="142" spans="1:14" x14ac:dyDescent="0.25">
      <c r="I142" s="8"/>
      <c r="L142" t="str">
        <f t="array" ref="L142">IF(ISNUMBER(1*MID(A142,ROW($1:$9),1)),1*MID(A142,MATCH(TRUE,ISNUMBER(1*MID(A142,ROW($1:$9),1)),0),COUNT(1*MID(A142,ROW($1:$9),1))),"")</f>
        <v/>
      </c>
      <c r="M142" s="2">
        <f>IF(ISNUMBER(I142),I142,IF(L142&lt;71,VLOOKUP(L142,PayOut!$G$2:$H$72,2,FALSE),0))</f>
        <v>0</v>
      </c>
      <c r="N142" t="str">
        <f t="shared" si="2"/>
        <v>NS</v>
      </c>
    </row>
    <row r="143" spans="1:14" x14ac:dyDescent="0.25">
      <c r="I143" s="8"/>
      <c r="L143" t="str">
        <f t="array" ref="L143">IF(ISNUMBER(1*MID(A143,ROW($1:$9),1)),1*MID(A143,MATCH(TRUE,ISNUMBER(1*MID(A143,ROW($1:$9),1)),0),COUNT(1*MID(A143,ROW($1:$9),1))),"")</f>
        <v/>
      </c>
      <c r="M143" s="2">
        <f>IF(ISNUMBER(I143),I143,IF(L143&lt;71,VLOOKUP(L143,PayOut!$G$2:$H$72,2,FALSE),0))</f>
        <v>0</v>
      </c>
      <c r="N143" t="str">
        <f t="shared" si="2"/>
        <v>NS</v>
      </c>
    </row>
    <row r="144" spans="1:14" x14ac:dyDescent="0.25">
      <c r="I144" s="8"/>
      <c r="L144" t="str">
        <f t="array" ref="L144">IF(ISNUMBER(1*MID(A144,ROW($1:$9),1)),1*MID(A144,MATCH(TRUE,ISNUMBER(1*MID(A144,ROW($1:$9),1)),0),COUNT(1*MID(A144,ROW($1:$9),1))),"")</f>
        <v/>
      </c>
      <c r="M144" s="2">
        <f>IF(ISNUMBER(I144),I144,IF(L144&lt;71,VLOOKUP(L144,PayOut!$G$2:$H$72,2,FALSE),0))</f>
        <v>0</v>
      </c>
      <c r="N144" t="str">
        <f t="shared" si="2"/>
        <v>NS</v>
      </c>
    </row>
    <row r="145" spans="9:14" x14ac:dyDescent="0.25">
      <c r="I145" s="8"/>
      <c r="L145" t="str">
        <f t="array" ref="L145">IF(ISNUMBER(1*MID(A145,ROW($1:$9),1)),1*MID(A145,MATCH(TRUE,ISNUMBER(1*MID(A145,ROW($1:$9),1)),0),COUNT(1*MID(A145,ROW($1:$9),1))),"")</f>
        <v/>
      </c>
      <c r="M145" s="2">
        <f>IF(ISNUMBER(I145),I145,IF(L145&lt;71,VLOOKUP(L145,PayOut!$G$2:$H$72,2,FALSE),0))</f>
        <v>0</v>
      </c>
      <c r="N145" t="str">
        <f t="shared" si="2"/>
        <v>NS</v>
      </c>
    </row>
    <row r="146" spans="9:14" x14ac:dyDescent="0.25">
      <c r="I146" s="8"/>
      <c r="L146" t="str">
        <f t="array" ref="L146">IF(ISNUMBER(1*MID(A146,ROW($1:$9),1)),1*MID(A146,MATCH(TRUE,ISNUMBER(1*MID(A146,ROW($1:$9),1)),0),COUNT(1*MID(A146,ROW($1:$9),1))),"")</f>
        <v/>
      </c>
      <c r="M146" s="2">
        <f>IF(ISNUMBER(I146),I146,IF(L146&lt;71,VLOOKUP(L146,PayOut!$G$2:$H$72,2,FALSE),0))</f>
        <v>0</v>
      </c>
      <c r="N146" t="str">
        <f t="shared" si="2"/>
        <v>NS</v>
      </c>
    </row>
    <row r="147" spans="9:14" x14ac:dyDescent="0.25">
      <c r="I147" s="8"/>
      <c r="L147" t="str">
        <f t="array" ref="L147">IF(ISNUMBER(1*MID(A147,ROW($1:$9),1)),1*MID(A147,MATCH(TRUE,ISNUMBER(1*MID(A147,ROW($1:$9),1)),0),COUNT(1*MID(A147,ROW($1:$9),1))),"")</f>
        <v/>
      </c>
      <c r="M147" s="2">
        <f>IF(ISNUMBER(I147),I147,IF(L147&lt;71,VLOOKUP(L147,PayOut!$G$2:$H$72,2,FALSE),0))</f>
        <v>0</v>
      </c>
      <c r="N147" t="str">
        <f t="shared" si="2"/>
        <v>NS</v>
      </c>
    </row>
    <row r="148" spans="9:14" x14ac:dyDescent="0.25">
      <c r="I148" s="8"/>
      <c r="L148" t="str">
        <f t="array" ref="L148">IF(ISNUMBER(1*MID(A148,ROW($1:$9),1)),1*MID(A148,MATCH(TRUE,ISNUMBER(1*MID(A148,ROW($1:$9),1)),0),COUNT(1*MID(A148,ROW($1:$9),1))),"")</f>
        <v/>
      </c>
      <c r="M148" s="2">
        <f>IF(ISNUMBER(I148),I148,IF(L148&lt;71,VLOOKUP(L148,PayOut!$G$2:$H$72,2,FALSE),0))</f>
        <v>0</v>
      </c>
      <c r="N148" t="str">
        <f t="shared" si="2"/>
        <v>NS</v>
      </c>
    </row>
    <row r="149" spans="9:14" x14ac:dyDescent="0.25">
      <c r="I149" s="8"/>
      <c r="L149" t="str">
        <f t="array" ref="L149">IF(ISNUMBER(1*MID(A149,ROW($1:$9),1)),1*MID(A149,MATCH(TRUE,ISNUMBER(1*MID(A149,ROW($1:$9),1)),0),COUNT(1*MID(A149,ROW($1:$9),1))),"")</f>
        <v/>
      </c>
      <c r="M149" s="2">
        <f>IF(ISNUMBER(I149),I149,IF(L149&lt;71,VLOOKUP(L149,PayOut!$G$2:$H$72,2,FALSE),0))</f>
        <v>0</v>
      </c>
      <c r="N149" t="str">
        <f t="shared" si="2"/>
        <v>NS</v>
      </c>
    </row>
    <row r="150" spans="9:14" x14ac:dyDescent="0.25">
      <c r="I150" s="8"/>
      <c r="L150" t="str">
        <f t="array" ref="L150">IF(ISNUMBER(1*MID(A150,ROW($1:$9),1)),1*MID(A150,MATCH(TRUE,ISNUMBER(1*MID(A150,ROW($1:$9),1)),0),COUNT(1*MID(A150,ROW($1:$9),1))),"")</f>
        <v/>
      </c>
      <c r="M150" s="2">
        <f>IF(ISNUMBER(I150),I150,IF(L150&lt;71,VLOOKUP(L150,PayOut!$G$2:$H$72,2,FALSE),0))</f>
        <v>0</v>
      </c>
      <c r="N150" t="str">
        <f t="shared" si="2"/>
        <v>NS</v>
      </c>
    </row>
    <row r="151" spans="9:14" x14ac:dyDescent="0.25">
      <c r="I151" s="8"/>
      <c r="L151" t="str">
        <f t="array" ref="L151">IF(ISNUMBER(1*MID(A151,ROW($1:$9),1)),1*MID(A151,MATCH(TRUE,ISNUMBER(1*MID(A151,ROW($1:$9),1)),0),COUNT(1*MID(A151,ROW($1:$9),1))),"")</f>
        <v/>
      </c>
      <c r="M151" s="2">
        <f>IF(ISNUMBER(I151),I151,IF(L151&lt;71,VLOOKUP(L151,PayOut!$G$2:$H$72,2,FALSE),0))</f>
        <v>0</v>
      </c>
      <c r="N151" t="str">
        <f t="shared" si="2"/>
        <v>NS</v>
      </c>
    </row>
    <row r="152" spans="9:14" x14ac:dyDescent="0.25">
      <c r="I152" s="8"/>
      <c r="L152" t="str">
        <f t="array" ref="L152">IF(ISNUMBER(1*MID(A152,ROW($1:$9),1)),1*MID(A152,MATCH(TRUE,ISNUMBER(1*MID(A152,ROW($1:$9),1)),0),COUNT(1*MID(A152,ROW($1:$9),1))),"")</f>
        <v/>
      </c>
      <c r="M152" s="2">
        <f>IF(ISNUMBER(I152),I152,IF(L152&lt;71,VLOOKUP(L152,PayOut!$G$2:$H$72,2,FALSE),0))</f>
        <v>0</v>
      </c>
      <c r="N152" t="str">
        <f t="shared" si="2"/>
        <v>NS</v>
      </c>
    </row>
    <row r="153" spans="9:14" x14ac:dyDescent="0.25">
      <c r="I153" s="8"/>
      <c r="L153" t="str">
        <f t="array" ref="L153">IF(ISNUMBER(1*MID(A153,ROW($1:$9),1)),1*MID(A153,MATCH(TRUE,ISNUMBER(1*MID(A153,ROW($1:$9),1)),0),COUNT(1*MID(A153,ROW($1:$9),1))),"")</f>
        <v/>
      </c>
      <c r="M153" s="2">
        <f>IF(ISNUMBER(I153),I153,IF(L153&lt;71,VLOOKUP(L153,PayOut!$G$2:$H$72,2,FALSE),0))</f>
        <v>0</v>
      </c>
      <c r="N153" t="str">
        <f t="shared" si="2"/>
        <v>NS</v>
      </c>
    </row>
    <row r="154" spans="9:14" x14ac:dyDescent="0.25">
      <c r="I154" s="8"/>
      <c r="L154" t="str">
        <f t="array" ref="L154">IF(ISNUMBER(1*MID(A154,ROW($1:$9),1)),1*MID(A154,MATCH(TRUE,ISNUMBER(1*MID(A154,ROW($1:$9),1)),0),COUNT(1*MID(A154,ROW($1:$9),1))),"")</f>
        <v/>
      </c>
      <c r="M154" s="2">
        <f>IF(ISNUMBER(I154),I154,IF(L154&lt;71,VLOOKUP(L154,PayOut!$G$2:$H$72,2,FALSE),0))</f>
        <v>0</v>
      </c>
      <c r="N154" t="str">
        <f t="shared" si="2"/>
        <v>NS</v>
      </c>
    </row>
    <row r="155" spans="9:14" x14ac:dyDescent="0.25">
      <c r="I155" s="8"/>
      <c r="L155" t="str">
        <f t="array" ref="L155">IF(ISNUMBER(1*MID(A155,ROW($1:$9),1)),1*MID(A155,MATCH(TRUE,ISNUMBER(1*MID(A155,ROW($1:$9),1)),0),COUNT(1*MID(A155,ROW($1:$9),1))),"")</f>
        <v/>
      </c>
      <c r="M155" s="2">
        <f>IF(ISNUMBER(I155),I155,IF(L155&lt;71,VLOOKUP(L155,PayOut!$G$2:$H$72,2,FALSE),0))</f>
        <v>0</v>
      </c>
      <c r="N155" t="str">
        <f t="shared" si="2"/>
        <v>NS</v>
      </c>
    </row>
    <row r="156" spans="9:14" x14ac:dyDescent="0.25">
      <c r="I156" s="8"/>
      <c r="L156" t="str">
        <f t="array" ref="L156">IF(ISNUMBER(1*MID(A156,ROW($1:$9),1)),1*MID(A156,MATCH(TRUE,ISNUMBER(1*MID(A156,ROW($1:$9),1)),0),COUNT(1*MID(A156,ROW($1:$9),1))),"")</f>
        <v/>
      </c>
      <c r="M156" s="2">
        <f>IF(ISNUMBER(I156),I156,IF(L156&lt;71,VLOOKUP(L156,PayOut!$G$2:$H$72,2,FALSE),0))</f>
        <v>0</v>
      </c>
      <c r="N156" t="str">
        <f t="shared" si="2"/>
        <v>NS</v>
      </c>
    </row>
    <row r="157" spans="9:14" x14ac:dyDescent="0.25">
      <c r="I157" s="8"/>
      <c r="L157" t="str">
        <f t="array" ref="L157">IF(ISNUMBER(1*MID(A157,ROW($1:$9),1)),1*MID(A157,MATCH(TRUE,ISNUMBER(1*MID(A157,ROW($1:$9),1)),0),COUNT(1*MID(A157,ROW($1:$9),1))),"")</f>
        <v/>
      </c>
      <c r="M157" s="2">
        <f>IF(ISNUMBER(I157),I157,IF(L157&lt;71,VLOOKUP(L157,PayOut!$G$2:$H$72,2,FALSE),0))</f>
        <v>0</v>
      </c>
      <c r="N157" t="str">
        <f t="shared" si="2"/>
        <v>NS</v>
      </c>
    </row>
    <row r="158" spans="9:14" x14ac:dyDescent="0.25">
      <c r="I158" s="8"/>
      <c r="L158" t="str">
        <f t="array" ref="L158">IF(ISNUMBER(1*MID(A158,ROW($1:$9),1)),1*MID(A158,MATCH(TRUE,ISNUMBER(1*MID(A158,ROW($1:$9),1)),0),COUNT(1*MID(A158,ROW($1:$9),1))),"")</f>
        <v/>
      </c>
      <c r="M158" s="2">
        <f>IF(ISNUMBER(I158),I158,IF(L158&lt;71,VLOOKUP(L158,PayOut!$G$2:$H$72,2,FALSE),0))</f>
        <v>0</v>
      </c>
      <c r="N158" t="str">
        <f t="shared" si="2"/>
        <v>NS</v>
      </c>
    </row>
    <row r="159" spans="9:14" x14ac:dyDescent="0.25">
      <c r="I159" s="8"/>
      <c r="L159" t="str">
        <f t="array" ref="L159">IF(ISNUMBER(1*MID(A159,ROW($1:$9),1)),1*MID(A159,MATCH(TRUE,ISNUMBER(1*MID(A159,ROW($1:$9),1)),0),COUNT(1*MID(A159,ROW($1:$9),1))),"")</f>
        <v/>
      </c>
      <c r="M159" s="2">
        <f>IF(ISNUMBER(I159),I159,IF(L159&lt;71,VLOOKUP(L159,PayOut!$G$2:$H$72,2,FALSE),0))</f>
        <v>0</v>
      </c>
      <c r="N159" t="str">
        <f>IF(OR(G159="MC",G159="WD"),G159,IF(H159="F","F",IF(ISNUMBER(H159),H159,"NS")))</f>
        <v>NS</v>
      </c>
    </row>
    <row r="160" spans="9:14" x14ac:dyDescent="0.25">
      <c r="I160" s="8"/>
      <c r="L160" t="str">
        <f t="array" ref="L160">IF(ISNUMBER(1*MID(A160,ROW($1:$9),1)),1*MID(A160,MATCH(TRUE,ISNUMBER(1*MID(A160,ROW($1:$9),1)),0),COUNT(1*MID(A160,ROW($1:$9),1))),"")</f>
        <v/>
      </c>
      <c r="M160" s="2">
        <f>IF(ISNUMBER(I160),I160,IF(L160&lt;71,VLOOKUP(L160,PayOut!$G$2:$H$72,2,FALSE),0))</f>
        <v>0</v>
      </c>
      <c r="N160" t="str">
        <f>IF(OR(G160="MC",G160="WD"),G160,IF(H160="F","F",IF(ISNUMBER(H160),H160,"NS")))</f>
        <v>NS</v>
      </c>
    </row>
    <row r="161" spans="9:14" x14ac:dyDescent="0.25">
      <c r="I161" s="8"/>
      <c r="L161" t="str">
        <f t="array" ref="L161">IF(ISNUMBER(1*MID(A161,ROW($1:$9),1)),1*MID(A161,MATCH(TRUE,ISNUMBER(1*MID(A161,ROW($1:$9),1)),0),COUNT(1*MID(A161,ROW($1:$9),1))),"")</f>
        <v/>
      </c>
      <c r="M161" s="2">
        <f>IF(ISNUMBER(I161),I161,IF(L161&lt;71,VLOOKUP(L161,PayOut!$G$2:$H$72,2,FALSE),0))</f>
        <v>0</v>
      </c>
      <c r="N161" t="str">
        <f>IF(OR(G161="MC",G161="WD"),G161,IF(H161="F","F",IF(ISNUMBER(H161),H161,"NS")))</f>
        <v>NS</v>
      </c>
    </row>
  </sheetData>
  <hyperlinks>
    <hyperlink ref="A1" r:id="rId1"/>
  </hyperlinks>
  <pageMargins left="0.7" right="0.7" top="0.75" bottom="0.75" header="0.3" footer="0.3"/>
  <pageSetup scale="37" fitToHeight="0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workbookViewId="0">
      <selection activeCell="H15" sqref="H15"/>
    </sheetView>
  </sheetViews>
  <sheetFormatPr defaultRowHeight="15" x14ac:dyDescent="0.25"/>
  <cols>
    <col min="3" max="3" width="13.7109375" bestFit="1" customWidth="1"/>
  </cols>
  <sheetData>
    <row r="1" spans="1:8" x14ac:dyDescent="0.25">
      <c r="A1" t="s">
        <v>1</v>
      </c>
      <c r="B1" t="s">
        <v>0</v>
      </c>
      <c r="C1" t="s">
        <v>4</v>
      </c>
    </row>
    <row r="2" spans="1:8" x14ac:dyDescent="0.25">
      <c r="A2">
        <v>1</v>
      </c>
      <c r="B2">
        <v>0.18</v>
      </c>
      <c r="C2" s="3">
        <f>DataBase!$L$1*PayOut!B2</f>
        <v>1062000</v>
      </c>
      <c r="E2">
        <f>IF(ISBLANK(DataBase!L6),1,IF(COUNTIF(DataBase!$L$6:L6,DataBase!L6)=1,0,COUNTIF(DataBase!$L6:L$86,DataBase!L6)))</f>
        <v>0</v>
      </c>
      <c r="F2">
        <f>MATCH(0,E2:E72,0)</f>
        <v>1</v>
      </c>
      <c r="G2">
        <f>IFERROR(INDEX(DataBase!$L$6:$L$86,PayOut!F2),"")</f>
        <v>1</v>
      </c>
      <c r="H2" s="2">
        <f ca="1">AVERAGE(INDEX($A$2:$C$72,MATCH(G2,$A$2:$A$72,0),3,1):INDEX($A$2:$C$72,MATCH(G3-1,$A$2:$A$72,1),3,1))</f>
        <v>1062000</v>
      </c>
    </row>
    <row r="3" spans="1:8" x14ac:dyDescent="0.25">
      <c r="A3">
        <v>2</v>
      </c>
      <c r="B3">
        <v>0.108</v>
      </c>
      <c r="C3" s="3">
        <f>DataBase!$L$1*PayOut!B3</f>
        <v>637200</v>
      </c>
      <c r="E3">
        <f>IF(ISBLANK(DataBase!L7),1,IF(COUNTIF(DataBase!$L$6:L7,DataBase!L7)=1,0,COUNTIF(DataBase!$L7:L$86,DataBase!L7)))</f>
        <v>0</v>
      </c>
      <c r="F3">
        <f t="shared" ref="F3:F18" ca="1" si="0">F2+MATCH(0,OFFSET($E$2:$E$72,F2,0),-1)</f>
        <v>2</v>
      </c>
      <c r="G3">
        <f ca="1">IFERROR(INDEX(DataBase!$L$6:$L$86,PayOut!F3),"")</f>
        <v>2</v>
      </c>
      <c r="H3" s="2">
        <f ca="1">AVERAGE(INDEX($A$2:$C$72,MATCH(G3,$A$2:$A$72,0),3,1):INDEX($A$2:$C$72,MATCH(G4-1,$A$2:$A$72,1),3,1))</f>
        <v>637200</v>
      </c>
    </row>
    <row r="4" spans="1:8" x14ac:dyDescent="0.25">
      <c r="A4">
        <v>3</v>
      </c>
      <c r="B4">
        <v>6.8000000000000005E-2</v>
      </c>
      <c r="C4" s="3">
        <f>DataBase!$L$1*PayOut!B4</f>
        <v>401200</v>
      </c>
      <c r="E4">
        <f>IF(ISBLANK(DataBase!L8),1,IF(COUNTIF(DataBase!$L$6:L8,DataBase!L8)=1,0,COUNTIF(DataBase!$L8:L$86,DataBase!L8)))</f>
        <v>0</v>
      </c>
      <c r="F4">
        <f t="shared" ca="1" si="0"/>
        <v>3</v>
      </c>
      <c r="G4">
        <f ca="1">IFERROR(INDEX(DataBase!$L$6:$L$86,PayOut!F4),"")</f>
        <v>3</v>
      </c>
      <c r="H4" s="2">
        <f ca="1">AVERAGE(INDEX($A$2:$C$72,MATCH(G4,$A$2:$A$72,0),3,1):INDEX($A$2:$C$72,MATCH(G5-1,$A$2:$A$72,1),3,1))</f>
        <v>342200</v>
      </c>
    </row>
    <row r="5" spans="1:8" x14ac:dyDescent="0.25">
      <c r="A5">
        <v>4</v>
      </c>
      <c r="B5">
        <v>4.8000000000000001E-2</v>
      </c>
      <c r="C5" s="3">
        <f>DataBase!$L$1*PayOut!B5</f>
        <v>283200</v>
      </c>
      <c r="E5">
        <f>IF(ISBLANK(DataBase!L9),1,IF(COUNTIF(DataBase!$L$6:L9,DataBase!L9)=1,0,COUNTIF(DataBase!$L9:L$86,DataBase!L9)))</f>
        <v>1</v>
      </c>
      <c r="F5">
        <f t="shared" ca="1" si="0"/>
        <v>5</v>
      </c>
      <c r="G5">
        <f ca="1">IFERROR(INDEX(DataBase!$L$6:$L$86,PayOut!F5),"")</f>
        <v>5</v>
      </c>
      <c r="H5" s="2">
        <f ca="1">AVERAGE(INDEX($A$2:$C$72,MATCH(G5,$A$2:$A$72,0),3,1):INDEX($A$2:$C$72,MATCH(G6-1,$A$2:$A$72,1),3,1))</f>
        <v>224200</v>
      </c>
    </row>
    <row r="6" spans="1:8" x14ac:dyDescent="0.25">
      <c r="A6">
        <v>5</v>
      </c>
      <c r="B6">
        <v>0.04</v>
      </c>
      <c r="C6" s="3">
        <f>DataBase!$L$1*PayOut!B6</f>
        <v>236000</v>
      </c>
      <c r="E6">
        <f>IF(ISBLANK(DataBase!L10),1,IF(COUNTIF(DataBase!$L$6:L10,DataBase!L10)=1,0,COUNTIF(DataBase!$L10:L$86,DataBase!L10)))</f>
        <v>0</v>
      </c>
      <c r="F6">
        <f t="shared" ca="1" si="0"/>
        <v>7</v>
      </c>
      <c r="G6">
        <f ca="1">IFERROR(INDEX(DataBase!$L$6:$L$86,PayOut!F6),"")</f>
        <v>7</v>
      </c>
      <c r="H6" s="2">
        <f ca="1">AVERAGE(INDEX($A$2:$C$72,MATCH(G6,$A$2:$A$72,0),3,1):INDEX($A$2:$C$72,MATCH(G7-1,$A$2:$A$72,1),3,1))</f>
        <v>190275</v>
      </c>
    </row>
    <row r="7" spans="1:8" x14ac:dyDescent="0.25">
      <c r="A7">
        <v>6</v>
      </c>
      <c r="B7">
        <v>3.5999999999999997E-2</v>
      </c>
      <c r="C7" s="3">
        <f>DataBase!$L$1*PayOut!B7</f>
        <v>212399.99999999997</v>
      </c>
      <c r="E7">
        <f>IF(ISBLANK(DataBase!L11),1,IF(COUNTIF(DataBase!$L$6:L11,DataBase!L11)=1,0,COUNTIF(DataBase!$L11:L$86,DataBase!L11)))</f>
        <v>1</v>
      </c>
      <c r="F7">
        <f t="shared" ca="1" si="0"/>
        <v>9</v>
      </c>
      <c r="G7">
        <f ca="1">IFERROR(INDEX(DataBase!$L$6:$L$86,PayOut!F7),"")</f>
        <v>9</v>
      </c>
      <c r="H7" s="2">
        <f ca="1">AVERAGE(INDEX($A$2:$C$72,MATCH(G7,$A$2:$A$72,0),3,1):INDEX($A$2:$C$72,MATCH(G8-1,$A$2:$A$72,1),3,1))</f>
        <v>165200</v>
      </c>
    </row>
    <row r="8" spans="1:8" x14ac:dyDescent="0.25">
      <c r="A8">
        <v>7</v>
      </c>
      <c r="B8">
        <v>3.3500000000000002E-2</v>
      </c>
      <c r="C8" s="3">
        <f>DataBase!$L$1*PayOut!B8</f>
        <v>197650</v>
      </c>
      <c r="E8">
        <f>IF(ISBLANK(DataBase!L12),1,IF(COUNTIF(DataBase!$L$6:L12,DataBase!L12)=1,0,COUNTIF(DataBase!$L12:L$86,DataBase!L12)))</f>
        <v>0</v>
      </c>
      <c r="F8">
        <f t="shared" ca="1" si="0"/>
        <v>11</v>
      </c>
      <c r="G8">
        <f ca="1">IFERROR(INDEX(DataBase!$L$6:$L$86,PayOut!F8),"")</f>
        <v>11</v>
      </c>
      <c r="H8" s="2">
        <f ca="1">AVERAGE(INDEX($A$2:$C$72,MATCH(G8,$A$2:$A$72,0),3,1):INDEX($A$2:$C$72,MATCH(G9-1,$A$2:$A$72,1),3,1))</f>
        <v>129800</v>
      </c>
    </row>
    <row r="9" spans="1:8" x14ac:dyDescent="0.25">
      <c r="A9">
        <v>8</v>
      </c>
      <c r="B9">
        <v>3.1E-2</v>
      </c>
      <c r="C9" s="3">
        <f>DataBase!$L$1*PayOut!B9</f>
        <v>182900</v>
      </c>
      <c r="E9">
        <f>IF(ISBLANK(DataBase!L13),1,IF(COUNTIF(DataBase!$L$6:L13,DataBase!L13)=1,0,COUNTIF(DataBase!$L13:L$86,DataBase!L13)))</f>
        <v>1</v>
      </c>
      <c r="F9">
        <f t="shared" ca="1" si="0"/>
        <v>15</v>
      </c>
      <c r="G9">
        <f ca="1">IFERROR(INDEX(DataBase!$L$6:$L$86,PayOut!F9),"")</f>
        <v>15</v>
      </c>
      <c r="H9" s="2">
        <f ca="1">AVERAGE(INDEX($A$2:$C$72,MATCH(G9,$A$2:$A$72,0),3,1):INDEX($A$2:$C$72,MATCH(G10-1,$A$2:$A$72,1),3,1))</f>
        <v>100300</v>
      </c>
    </row>
    <row r="10" spans="1:8" x14ac:dyDescent="0.25">
      <c r="A10">
        <v>9</v>
      </c>
      <c r="B10">
        <v>2.9000000000000001E-2</v>
      </c>
      <c r="C10" s="3">
        <f>DataBase!$L$1*PayOut!B10</f>
        <v>171100</v>
      </c>
      <c r="E10">
        <f>IF(ISBLANK(DataBase!L14),1,IF(COUNTIF(DataBase!$L$6:L14,DataBase!L14)=1,0,COUNTIF(DataBase!$L14:L$86,DataBase!L14)))</f>
        <v>0</v>
      </c>
      <c r="F10">
        <f t="shared" ca="1" si="0"/>
        <v>18</v>
      </c>
      <c r="G10">
        <f ca="1">IFERROR(INDEX(DataBase!$L$6:$L$86,PayOut!F10),"")</f>
        <v>18</v>
      </c>
      <c r="H10" s="2">
        <f ca="1">AVERAGE(INDEX($A$2:$C$72,MATCH(G10,$A$2:$A$72,0),3,1):INDEX($A$2:$C$72,MATCH(G11-1,$A$2:$A$72,1),3,1))</f>
        <v>69325</v>
      </c>
    </row>
    <row r="11" spans="1:8" x14ac:dyDescent="0.25">
      <c r="A11">
        <v>10</v>
      </c>
      <c r="B11">
        <v>2.7E-2</v>
      </c>
      <c r="C11" s="3">
        <f>DataBase!$L$1*PayOut!B11</f>
        <v>159300</v>
      </c>
      <c r="E11">
        <f>IF(ISBLANK(DataBase!L15),1,IF(COUNTIF(DataBase!$L$6:L15,DataBase!L15)=1,0,COUNTIF(DataBase!$L15:L$86,DataBase!L15)))</f>
        <v>1</v>
      </c>
      <c r="F11">
        <f t="shared" ca="1" si="0"/>
        <v>26</v>
      </c>
      <c r="G11">
        <f ca="1">IFERROR(INDEX(DataBase!$L$6:$L$86,PayOut!F11),"")</f>
        <v>26</v>
      </c>
      <c r="H11" s="2">
        <f ca="1">AVERAGE(INDEX($A$2:$C$72,MATCH(G11,$A$2:$A$72,0),3,1):INDEX($A$2:$C$72,MATCH(G12-1,$A$2:$A$72,1),3,1))</f>
        <v>43660</v>
      </c>
    </row>
    <row r="12" spans="1:8" x14ac:dyDescent="0.25">
      <c r="A12">
        <v>11</v>
      </c>
      <c r="B12">
        <v>2.5000000000000001E-2</v>
      </c>
      <c r="C12" s="3">
        <f>DataBase!$L$1*PayOut!B12</f>
        <v>147500</v>
      </c>
      <c r="E12">
        <f>IF(ISBLANK(DataBase!L16),1,IF(COUNTIF(DataBase!$L$6:L16,DataBase!L16)=1,0,COUNTIF(DataBase!$L16:L$86,DataBase!L16)))</f>
        <v>0</v>
      </c>
      <c r="F12">
        <f t="shared" ca="1" si="0"/>
        <v>31</v>
      </c>
      <c r="G12">
        <f ca="1">IFERROR(INDEX(DataBase!$L$6:$L$86,PayOut!F12),"")</f>
        <v>31</v>
      </c>
      <c r="H12" s="2">
        <f ca="1">AVERAGE(INDEX($A$2:$C$72,MATCH(G12,$A$2:$A$72,0),3,1):INDEX($A$2:$C$72,MATCH(G13-1,$A$2:$A$72,1),3,1))</f>
        <v>34220</v>
      </c>
    </row>
    <row r="13" spans="1:8" x14ac:dyDescent="0.25">
      <c r="A13">
        <v>12</v>
      </c>
      <c r="B13">
        <v>2.3E-2</v>
      </c>
      <c r="C13" s="3">
        <f>DataBase!$L$1*PayOut!B13</f>
        <v>135700</v>
      </c>
      <c r="E13">
        <f>IF(ISBLANK(DataBase!L17),1,IF(COUNTIF(DataBase!$L$6:L17,DataBase!L17)=1,0,COUNTIF(DataBase!$L17:L$86,DataBase!L17)))</f>
        <v>3</v>
      </c>
      <c r="F13">
        <f t="shared" ca="1" si="0"/>
        <v>37</v>
      </c>
      <c r="G13">
        <f ca="1">IFERROR(INDEX(DataBase!$L$6:$L$86,PayOut!F13),"")</f>
        <v>37</v>
      </c>
      <c r="H13" s="2">
        <f ca="1">AVERAGE(INDEX($A$2:$C$72,MATCH(G13,$A$2:$A$72,0),3,1):INDEX($A$2:$C$72,MATCH(G14-1,$A$2:$A$72,1),3,1))</f>
        <v>25370</v>
      </c>
    </row>
    <row r="14" spans="1:8" x14ac:dyDescent="0.25">
      <c r="A14">
        <v>13</v>
      </c>
      <c r="B14">
        <v>2.1000000000000001E-2</v>
      </c>
      <c r="C14" s="3">
        <f>DataBase!$L$1*PayOut!B14</f>
        <v>123900.00000000001</v>
      </c>
      <c r="E14">
        <f>IF(ISBLANK(DataBase!L18),1,IF(COUNTIF(DataBase!$L$6:L18,DataBase!L18)=1,0,COUNTIF(DataBase!$L18:L$86,DataBase!L18)))</f>
        <v>2</v>
      </c>
      <c r="F14">
        <f t="shared" ca="1" si="0"/>
        <v>44</v>
      </c>
      <c r="G14">
        <f ca="1">IFERROR(INDEX(DataBase!$L$6:$L$86,PayOut!F14),"")</f>
        <v>44</v>
      </c>
      <c r="H14" s="2">
        <f ca="1">AVERAGE(INDEX($A$2:$C$72,MATCH(G14,$A$2:$A$72,0),3,1):INDEX($A$2:$C$72,MATCH(G15-1,$A$2:$A$72,1),3,1))</f>
        <v>17413.428571428572</v>
      </c>
    </row>
    <row r="15" spans="1:8" x14ac:dyDescent="0.25">
      <c r="A15">
        <v>14</v>
      </c>
      <c r="B15">
        <v>1.9E-2</v>
      </c>
      <c r="C15" s="3">
        <f>DataBase!$L$1*PayOut!B15</f>
        <v>112100</v>
      </c>
      <c r="E15">
        <f>IF(ISBLANK(DataBase!L19),1,IF(COUNTIF(DataBase!$L$6:L19,DataBase!L19)=1,0,COUNTIF(DataBase!$L19:L$86,DataBase!L19)))</f>
        <v>1</v>
      </c>
      <c r="F15">
        <f t="shared" ca="1" si="0"/>
        <v>51</v>
      </c>
      <c r="G15">
        <f ca="1">IFERROR(INDEX(DataBase!$L$6:$L$86,PayOut!F15),"")</f>
        <v>51</v>
      </c>
      <c r="H15" s="2">
        <f ca="1">AVERAGE(INDEX($A$2:$C$72,MATCH(G15,$A$2:$A$72,0),3,1):INDEX($A$2:$C$72,MATCH(G16-1,$A$2:$A$72,1),3,1))</f>
        <v>14071.5</v>
      </c>
    </row>
    <row r="16" spans="1:8" x14ac:dyDescent="0.25">
      <c r="A16">
        <v>15</v>
      </c>
      <c r="B16">
        <v>1.7999999999999999E-2</v>
      </c>
      <c r="C16" s="3">
        <f>DataBase!$L$1*PayOut!B16</f>
        <v>106199.99999999999</v>
      </c>
      <c r="E16">
        <f>IF(ISBLANK(DataBase!L20),1,IF(COUNTIF(DataBase!$L$6:L20,DataBase!L20)=1,0,COUNTIF(DataBase!$L20:L$86,DataBase!L20)))</f>
        <v>0</v>
      </c>
      <c r="F16">
        <f t="shared" ca="1" si="0"/>
        <v>55</v>
      </c>
      <c r="G16">
        <f ca="1">IFERROR(INDEX(DataBase!$L$6:$L$86,PayOut!F16),"")</f>
        <v>55</v>
      </c>
      <c r="H16" s="2">
        <f ca="1">AVERAGE(INDEX($A$2:$C$72,MATCH(G16,$A$2:$A$72,0),3,1):INDEX($A$2:$C$72,MATCH(G17-1,$A$2:$A$72,1),3,1))</f>
        <v>13334</v>
      </c>
    </row>
    <row r="17" spans="1:8" x14ac:dyDescent="0.25">
      <c r="A17">
        <v>16</v>
      </c>
      <c r="B17">
        <v>1.7000000000000001E-2</v>
      </c>
      <c r="C17" s="3">
        <f>DataBase!$L$1*PayOut!B17</f>
        <v>100300</v>
      </c>
      <c r="E17">
        <f>IF(ISBLANK(DataBase!L21),1,IF(COUNTIF(DataBase!$L$6:L21,DataBase!L21)=1,0,COUNTIF(DataBase!$L21:L$86,DataBase!L21)))</f>
        <v>2</v>
      </c>
      <c r="F17">
        <f t="shared" ca="1" si="0"/>
        <v>60</v>
      </c>
      <c r="G17">
        <f ca="1">IFERROR(INDEX(DataBase!$L$6:$L$86,PayOut!F17),"")</f>
        <v>60</v>
      </c>
      <c r="H17" s="2">
        <f ca="1">AVERAGE(INDEX($A$2:$C$72,MATCH(G17,$A$2:$A$72,0),3,1):INDEX($A$2:$C$72,MATCH(G18-1,$A$2:$A$72,1),3,1))</f>
        <v>12803</v>
      </c>
    </row>
    <row r="18" spans="1:8" x14ac:dyDescent="0.25">
      <c r="A18">
        <v>17</v>
      </c>
      <c r="B18">
        <v>1.6E-2</v>
      </c>
      <c r="C18" s="3">
        <f>DataBase!$L$1*PayOut!B18</f>
        <v>94400</v>
      </c>
      <c r="E18">
        <f>IF(ISBLANK(DataBase!L22),1,IF(COUNTIF(DataBase!$L$6:L22,DataBase!L22)=1,0,COUNTIF(DataBase!$L22:L$86,DataBase!L22)))</f>
        <v>1</v>
      </c>
      <c r="F18">
        <f t="shared" ca="1" si="0"/>
        <v>64</v>
      </c>
      <c r="G18">
        <f ca="1">IFERROR(INDEX(DataBase!$L$6:$L$86,PayOut!F18),"")</f>
        <v>64</v>
      </c>
      <c r="H18" s="2">
        <f ca="1">AVERAGE(INDEX($A$2:$C$72,MATCH(G18,$A$2:$A$72,0),3,1):INDEX($A$2:$C$72,MATCH(G19-1,$A$2:$A$72,1),3,1))</f>
        <v>12449</v>
      </c>
    </row>
    <row r="19" spans="1:8" x14ac:dyDescent="0.25">
      <c r="A19">
        <v>18</v>
      </c>
      <c r="B19">
        <v>1.4999999999999999E-2</v>
      </c>
      <c r="C19" s="3">
        <f>DataBase!$L$1*PayOut!B19</f>
        <v>88500</v>
      </c>
      <c r="E19">
        <f>IF(ISBLANK(DataBase!L23),1,IF(COUNTIF(DataBase!$L$6:L23,DataBase!L23)=1,0,COUNTIF(DataBase!$L23:L$86,DataBase!L23)))</f>
        <v>0</v>
      </c>
      <c r="F19">
        <f t="shared" ref="F19:F72" ca="1" si="1">F18+MATCH(0,OFFSET($E$2:$E$72,F18,0),-1)</f>
        <v>66</v>
      </c>
      <c r="G19">
        <f ca="1">IFERROR(INDEX(DataBase!$L$6:$L$86,PayOut!F19),"")</f>
        <v>66</v>
      </c>
      <c r="H19" s="2">
        <f ca="1">AVERAGE(INDEX($A$2:$C$72,MATCH(G19,$A$2:$A$72,0),3,1):INDEX($A$2:$C$72,MATCH(G20-1,$A$2:$A$72,1),3,1))</f>
        <v>12154</v>
      </c>
    </row>
    <row r="20" spans="1:8" x14ac:dyDescent="0.25">
      <c r="A20">
        <v>19</v>
      </c>
      <c r="B20">
        <v>1.4E-2</v>
      </c>
      <c r="C20" s="3">
        <f>DataBase!$L$1*PayOut!B20</f>
        <v>82600</v>
      </c>
      <c r="E20">
        <f>IF(ISBLANK(DataBase!L24),1,IF(COUNTIF(DataBase!$L$6:L24,DataBase!L24)=1,0,COUNTIF(DataBase!$L24:L$86,DataBase!L24)))</f>
        <v>7</v>
      </c>
      <c r="F20">
        <f t="shared" ca="1" si="1"/>
        <v>69</v>
      </c>
      <c r="G20">
        <f ca="1">IFERROR(INDEX(DataBase!$L$6:$L$86,PayOut!F20),"")</f>
        <v>69</v>
      </c>
      <c r="H20" s="2">
        <f ca="1">AVERAGE(INDEX($A$2:$C$72,MATCH(G20,$A$2:$A$72,0),3,1):INDEX($A$2:$C$72,MATCH(G21-1,$A$2:$A$72,1),3,1))</f>
        <v>11977</v>
      </c>
    </row>
    <row r="21" spans="1:8" x14ac:dyDescent="0.25">
      <c r="A21">
        <v>20</v>
      </c>
      <c r="B21">
        <v>1.2999999999999999E-2</v>
      </c>
      <c r="C21" s="3">
        <f>DataBase!$L$1*PayOut!B21</f>
        <v>76700</v>
      </c>
      <c r="E21">
        <f>IF(ISBLANK(DataBase!L25),1,IF(COUNTIF(DataBase!$L$6:L25,DataBase!L25)=1,0,COUNTIF(DataBase!$L25:L$86,DataBase!L25)))</f>
        <v>6</v>
      </c>
      <c r="F21">
        <f t="shared" ca="1" si="1"/>
        <v>71</v>
      </c>
      <c r="G21">
        <f ca="1">IFERROR(INDEX(DataBase!$L$6:$L$86,PayOut!F21),"")</f>
        <v>69</v>
      </c>
      <c r="H21" s="2" t="e">
        <f ca="1">AVERAGE(INDEX($A$2:$C$72,MATCH(G21,$A$2:$A$72,0),3,1):INDEX($A$2:$C$72,MATCH(G22-1,$A$2:$A$72,1),3,1))</f>
        <v>#VALUE!</v>
      </c>
    </row>
    <row r="22" spans="1:8" x14ac:dyDescent="0.25">
      <c r="A22">
        <v>21</v>
      </c>
      <c r="B22">
        <v>1.2E-2</v>
      </c>
      <c r="C22" s="3">
        <f>DataBase!$L$1*PayOut!B22</f>
        <v>70800</v>
      </c>
      <c r="E22">
        <f>IF(ISBLANK(DataBase!L26),1,IF(COUNTIF(DataBase!$L$6:L26,DataBase!L26)=1,0,COUNTIF(DataBase!$L26:L$86,DataBase!L26)))</f>
        <v>5</v>
      </c>
      <c r="F22" t="e">
        <f t="shared" ca="1" si="1"/>
        <v>#N/A</v>
      </c>
      <c r="G22" t="str">
        <f ca="1">IFERROR(INDEX(DataBase!$L$6:$L$86,PayOut!F22),"")</f>
        <v/>
      </c>
      <c r="H22" s="2" t="e">
        <f ca="1">AVERAGE(INDEX($A$2:$C$72,MATCH(G22,$A$2:$A$72,0),3,1):INDEX($A$2:$C$72,MATCH(G23-1,$A$2:$A$72,1),3,1))</f>
        <v>#N/A</v>
      </c>
    </row>
    <row r="23" spans="1:8" x14ac:dyDescent="0.25">
      <c r="A23">
        <v>22</v>
      </c>
      <c r="B23">
        <v>1.12E-2</v>
      </c>
      <c r="C23" s="3">
        <f>DataBase!$L$1*PayOut!B23</f>
        <v>66080</v>
      </c>
      <c r="E23">
        <f>IF(ISBLANK(DataBase!L27),1,IF(COUNTIF(DataBase!$L$6:L27,DataBase!L27)=1,0,COUNTIF(DataBase!$L27:L$86,DataBase!L27)))</f>
        <v>4</v>
      </c>
      <c r="F23" t="e">
        <f t="shared" ca="1" si="1"/>
        <v>#N/A</v>
      </c>
      <c r="G23" t="str">
        <f ca="1">IFERROR(INDEX(DataBase!$L$6:$L$86,PayOut!F23),"")</f>
        <v/>
      </c>
      <c r="H23" s="2" t="e">
        <f ca="1">AVERAGE(INDEX($A$2:$C$72,MATCH(G23,$A$2:$A$72,0),3,1):INDEX($A$2:$C$72,MATCH(G24-1,$A$2:$A$72,1),3,1))</f>
        <v>#N/A</v>
      </c>
    </row>
    <row r="24" spans="1:8" x14ac:dyDescent="0.25">
      <c r="A24">
        <v>23</v>
      </c>
      <c r="B24">
        <v>1.04E-2</v>
      </c>
      <c r="C24" s="3">
        <f>DataBase!$L$1*PayOut!B24</f>
        <v>61360</v>
      </c>
      <c r="E24">
        <f>IF(ISBLANK(DataBase!L28),1,IF(COUNTIF(DataBase!$L$6:L28,DataBase!L28)=1,0,COUNTIF(DataBase!$L28:L$86,DataBase!L28)))</f>
        <v>3</v>
      </c>
      <c r="F24" t="e">
        <f t="shared" ca="1" si="1"/>
        <v>#N/A</v>
      </c>
      <c r="G24" t="str">
        <f ca="1">IFERROR(INDEX(DataBase!$L$6:$L$86,PayOut!F24),"")</f>
        <v/>
      </c>
      <c r="H24" s="2" t="e">
        <f ca="1">AVERAGE(INDEX($A$2:$C$72,MATCH(G24,$A$2:$A$72,0),3,1):INDEX($A$2:$C$72,MATCH(G25-1,$A$2:$A$72,1),3,1))</f>
        <v>#N/A</v>
      </c>
    </row>
    <row r="25" spans="1:8" x14ac:dyDescent="0.25">
      <c r="A25">
        <v>24</v>
      </c>
      <c r="B25">
        <v>9.5999999999999992E-3</v>
      </c>
      <c r="C25" s="3">
        <f>DataBase!$L$1*PayOut!B25</f>
        <v>56639.999999999993</v>
      </c>
      <c r="E25">
        <f>IF(ISBLANK(DataBase!L29),1,IF(COUNTIF(DataBase!$L$6:L29,DataBase!L29)=1,0,COUNTIF(DataBase!$L29:L$86,DataBase!L29)))</f>
        <v>2</v>
      </c>
      <c r="F25" t="e">
        <f t="shared" ca="1" si="1"/>
        <v>#N/A</v>
      </c>
      <c r="G25" t="str">
        <f ca="1">IFERROR(INDEX(DataBase!$L$6:$L$86,PayOut!F25),"")</f>
        <v/>
      </c>
      <c r="H25" s="2" t="e">
        <f ca="1">AVERAGE(INDEX($A$2:$C$72,MATCH(G25,$A$2:$A$72,0),3,1):INDEX($A$2:$C$72,MATCH(G26-1,$A$2:$A$72,1),3,1))</f>
        <v>#N/A</v>
      </c>
    </row>
    <row r="26" spans="1:8" x14ac:dyDescent="0.25">
      <c r="A26">
        <v>25</v>
      </c>
      <c r="B26">
        <v>8.8000000000000005E-3</v>
      </c>
      <c r="C26" s="3">
        <f>DataBase!$L$1*PayOut!B26</f>
        <v>51920</v>
      </c>
      <c r="E26">
        <f>IF(ISBLANK(DataBase!L30),1,IF(COUNTIF(DataBase!$L$6:L30,DataBase!L30)=1,0,COUNTIF(DataBase!$L30:L$86,DataBase!L30)))</f>
        <v>1</v>
      </c>
      <c r="F26" t="e">
        <f t="shared" ca="1" si="1"/>
        <v>#N/A</v>
      </c>
      <c r="G26" t="str">
        <f ca="1">IFERROR(INDEX(DataBase!$L$6:$L$86,PayOut!F26),"")</f>
        <v/>
      </c>
      <c r="H26" s="2" t="e">
        <f ca="1">AVERAGE(INDEX($A$2:$C$72,MATCH(G26,$A$2:$A$72,0),3,1):INDEX($A$2:$C$72,MATCH(G27-1,$A$2:$A$72,1),3,1))</f>
        <v>#N/A</v>
      </c>
    </row>
    <row r="27" spans="1:8" x14ac:dyDescent="0.25">
      <c r="A27">
        <v>26</v>
      </c>
      <c r="B27">
        <v>8.0000000000000002E-3</v>
      </c>
      <c r="C27" s="3">
        <f>DataBase!$L$1*PayOut!B27</f>
        <v>47200</v>
      </c>
      <c r="E27">
        <f>IF(ISBLANK(DataBase!L31),1,IF(COUNTIF(DataBase!$L$6:L31,DataBase!L31)=1,0,COUNTIF(DataBase!$L31:L$86,DataBase!L31)))</f>
        <v>0</v>
      </c>
      <c r="F27" t="e">
        <f t="shared" ca="1" si="1"/>
        <v>#N/A</v>
      </c>
      <c r="G27" t="str">
        <f ca="1">IFERROR(INDEX(DataBase!$L$6:$L$86,PayOut!F27),"")</f>
        <v/>
      </c>
      <c r="H27" s="2" t="e">
        <f ca="1">AVERAGE(INDEX($A$2:$C$72,MATCH(G27,$A$2:$A$72,0),3,1):INDEX($A$2:$C$72,MATCH(G28-1,$A$2:$A$72,1),3,1))</f>
        <v>#N/A</v>
      </c>
    </row>
    <row r="28" spans="1:8" x14ac:dyDescent="0.25">
      <c r="A28">
        <v>27</v>
      </c>
      <c r="B28">
        <v>7.7000000000000002E-3</v>
      </c>
      <c r="C28" s="3">
        <f>DataBase!$L$1*PayOut!B28</f>
        <v>45430</v>
      </c>
      <c r="E28">
        <f>IF(ISBLANK(DataBase!L32),1,IF(COUNTIF(DataBase!$L$6:L32,DataBase!L32)=1,0,COUNTIF(DataBase!$L32:L$86,DataBase!L32)))</f>
        <v>4</v>
      </c>
      <c r="F28" t="e">
        <f t="shared" ca="1" si="1"/>
        <v>#N/A</v>
      </c>
      <c r="G28" t="str">
        <f ca="1">IFERROR(INDEX(DataBase!$L$6:$L$86,PayOut!F28),"")</f>
        <v/>
      </c>
      <c r="H28" s="2" t="e">
        <f ca="1">AVERAGE(INDEX($A$2:$C$72,MATCH(G28,$A$2:$A$72,0),3,1):INDEX($A$2:$C$72,MATCH(G29-1,$A$2:$A$72,1),3,1))</f>
        <v>#N/A</v>
      </c>
    </row>
    <row r="29" spans="1:8" x14ac:dyDescent="0.25">
      <c r="A29">
        <v>28</v>
      </c>
      <c r="B29">
        <v>7.4000000000000003E-3</v>
      </c>
      <c r="C29" s="3">
        <f>DataBase!$L$1*PayOut!B29</f>
        <v>43660</v>
      </c>
      <c r="E29">
        <f>IF(ISBLANK(DataBase!L33),1,IF(COUNTIF(DataBase!$L$6:L33,DataBase!L33)=1,0,COUNTIF(DataBase!$L33:L$86,DataBase!L33)))</f>
        <v>3</v>
      </c>
      <c r="F29" t="e">
        <f t="shared" ca="1" si="1"/>
        <v>#N/A</v>
      </c>
      <c r="G29" t="str">
        <f ca="1">IFERROR(INDEX(DataBase!$L$6:$L$86,PayOut!F29),"")</f>
        <v/>
      </c>
      <c r="H29" s="2" t="e">
        <f ca="1">AVERAGE(INDEX($A$2:$C$72,MATCH(G29,$A$2:$A$72,0),3,1):INDEX($A$2:$C$72,MATCH(G30-1,$A$2:$A$72,1),3,1))</f>
        <v>#N/A</v>
      </c>
    </row>
    <row r="30" spans="1:8" x14ac:dyDescent="0.25">
      <c r="A30">
        <v>29</v>
      </c>
      <c r="B30">
        <v>7.1000000000000004E-3</v>
      </c>
      <c r="C30" s="3">
        <f>DataBase!$L$1*PayOut!B30</f>
        <v>41890</v>
      </c>
      <c r="E30">
        <f>IF(ISBLANK(DataBase!L34),1,IF(COUNTIF(DataBase!$L$6:L34,DataBase!L34)=1,0,COUNTIF(DataBase!$L34:L$86,DataBase!L34)))</f>
        <v>2</v>
      </c>
      <c r="F30" t="e">
        <f t="shared" ca="1" si="1"/>
        <v>#N/A</v>
      </c>
      <c r="G30" t="str">
        <f ca="1">IFERROR(INDEX(DataBase!$L$6:$L$86,PayOut!F30),"")</f>
        <v/>
      </c>
      <c r="H30" s="2" t="e">
        <f ca="1">AVERAGE(INDEX($A$2:$C$72,MATCH(G30,$A$2:$A$72,0),3,1):INDEX($A$2:$C$72,MATCH(G31-1,$A$2:$A$72,1),3,1))</f>
        <v>#N/A</v>
      </c>
    </row>
    <row r="31" spans="1:8" x14ac:dyDescent="0.25">
      <c r="A31">
        <v>30</v>
      </c>
      <c r="B31">
        <v>6.7999999999999996E-3</v>
      </c>
      <c r="C31" s="3">
        <f>DataBase!$L$1*PayOut!B31</f>
        <v>40120</v>
      </c>
      <c r="E31">
        <f>IF(ISBLANK(DataBase!L35),1,IF(COUNTIF(DataBase!$L$6:L35,DataBase!L35)=1,0,COUNTIF(DataBase!$L35:L$86,DataBase!L35)))</f>
        <v>1</v>
      </c>
      <c r="F31" t="e">
        <f t="shared" ca="1" si="1"/>
        <v>#N/A</v>
      </c>
      <c r="G31" t="str">
        <f ca="1">IFERROR(INDEX(DataBase!$L$6:$L$86,PayOut!F31),"")</f>
        <v/>
      </c>
      <c r="H31" s="2" t="e">
        <f ca="1">AVERAGE(INDEX($A$2:$C$72,MATCH(G31,$A$2:$A$72,0),3,1):INDEX($A$2:$C$72,MATCH(G32-1,$A$2:$A$72,1),3,1))</f>
        <v>#N/A</v>
      </c>
    </row>
    <row r="32" spans="1:8" x14ac:dyDescent="0.25">
      <c r="A32">
        <v>31</v>
      </c>
      <c r="B32">
        <v>6.4999999999999997E-3</v>
      </c>
      <c r="C32" s="3">
        <f>DataBase!$L$1*PayOut!B32</f>
        <v>38350</v>
      </c>
      <c r="E32">
        <f>IF(ISBLANK(DataBase!L36),1,IF(COUNTIF(DataBase!$L$6:L36,DataBase!L36)=1,0,COUNTIF(DataBase!$L36:L$86,DataBase!L36)))</f>
        <v>0</v>
      </c>
      <c r="F32" t="e">
        <f t="shared" ca="1" si="1"/>
        <v>#N/A</v>
      </c>
      <c r="G32" t="str">
        <f ca="1">IFERROR(INDEX(DataBase!$L$6:$L$86,PayOut!F32),"")</f>
        <v/>
      </c>
      <c r="H32" s="2" t="e">
        <f ca="1">AVERAGE(INDEX($A$2:$C$72,MATCH(G32,$A$2:$A$72,0),3,1):INDEX($A$2:$C$72,MATCH(G33-1,$A$2:$A$72,1),3,1))</f>
        <v>#N/A</v>
      </c>
    </row>
    <row r="33" spans="1:8" x14ac:dyDescent="0.25">
      <c r="A33">
        <v>32</v>
      </c>
      <c r="B33">
        <v>6.1999999999999998E-3</v>
      </c>
      <c r="C33" s="3">
        <f>DataBase!$L$1*PayOut!B33</f>
        <v>36580</v>
      </c>
      <c r="E33">
        <f>IF(ISBLANK(DataBase!L37),1,IF(COUNTIF(DataBase!$L$6:L37,DataBase!L37)=1,0,COUNTIF(DataBase!$L37:L$86,DataBase!L37)))</f>
        <v>5</v>
      </c>
      <c r="F33" t="e">
        <f t="shared" ca="1" si="1"/>
        <v>#N/A</v>
      </c>
      <c r="G33" t="str">
        <f ca="1">IFERROR(INDEX(DataBase!$L$6:$L$86,PayOut!F33),"")</f>
        <v/>
      </c>
      <c r="H33" s="2" t="e">
        <f ca="1">AVERAGE(INDEX($A$2:$C$72,MATCH(G33,$A$2:$A$72,0),3,1):INDEX($A$2:$C$72,MATCH(G34-1,$A$2:$A$72,1),3,1))</f>
        <v>#N/A</v>
      </c>
    </row>
    <row r="34" spans="1:8" x14ac:dyDescent="0.25">
      <c r="A34">
        <v>33</v>
      </c>
      <c r="B34">
        <v>5.8999999999999999E-3</v>
      </c>
      <c r="C34" s="3">
        <f>DataBase!$L$1*PayOut!B34</f>
        <v>34810</v>
      </c>
      <c r="E34">
        <f>IF(ISBLANK(DataBase!L38),1,IF(COUNTIF(DataBase!$L$6:L38,DataBase!L38)=1,0,COUNTIF(DataBase!$L38:L$86,DataBase!L38)))</f>
        <v>4</v>
      </c>
      <c r="F34" t="e">
        <f t="shared" ca="1" si="1"/>
        <v>#N/A</v>
      </c>
      <c r="G34" t="str">
        <f ca="1">IFERROR(INDEX(DataBase!$L$6:$L$86,PayOut!F34),"")</f>
        <v/>
      </c>
      <c r="H34" s="2" t="e">
        <f ca="1">AVERAGE(INDEX($A$2:$C$72,MATCH(G34,$A$2:$A$72,0),3,1):INDEX($A$2:$C$72,MATCH(G35-1,$A$2:$A$72,1),3,1))</f>
        <v>#N/A</v>
      </c>
    </row>
    <row r="35" spans="1:8" x14ac:dyDescent="0.25">
      <c r="A35">
        <v>34</v>
      </c>
      <c r="B35">
        <v>5.6499999999999996E-3</v>
      </c>
      <c r="C35" s="3">
        <f>DataBase!$L$1*PayOut!B35</f>
        <v>33335</v>
      </c>
      <c r="E35">
        <f>IF(ISBLANK(DataBase!L39),1,IF(COUNTIF(DataBase!$L$6:L39,DataBase!L39)=1,0,COUNTIF(DataBase!$L39:L$86,DataBase!L39)))</f>
        <v>3</v>
      </c>
      <c r="F35" t="e">
        <f t="shared" ca="1" si="1"/>
        <v>#N/A</v>
      </c>
      <c r="G35" t="str">
        <f ca="1">IFERROR(INDEX(DataBase!$L$6:$L$86,PayOut!F35),"")</f>
        <v/>
      </c>
      <c r="H35" s="2" t="e">
        <f ca="1">AVERAGE(INDEX($A$2:$C$72,MATCH(G35,$A$2:$A$72,0),3,1):INDEX($A$2:$C$72,MATCH(G36-1,$A$2:$A$72,1),3,1))</f>
        <v>#N/A</v>
      </c>
    </row>
    <row r="36" spans="1:8" x14ac:dyDescent="0.25">
      <c r="A36">
        <v>35</v>
      </c>
      <c r="B36">
        <v>5.4000000000000003E-3</v>
      </c>
      <c r="C36" s="3">
        <f>DataBase!$L$1*PayOut!B36</f>
        <v>31860</v>
      </c>
      <c r="E36">
        <f>IF(ISBLANK(DataBase!L40),1,IF(COUNTIF(DataBase!$L$6:L40,DataBase!L40)=1,0,COUNTIF(DataBase!$L40:L$86,DataBase!L40)))</f>
        <v>2</v>
      </c>
      <c r="F36" t="e">
        <f t="shared" ca="1" si="1"/>
        <v>#N/A</v>
      </c>
      <c r="G36" t="str">
        <f ca="1">IFERROR(INDEX(DataBase!$L$6:$L$86,PayOut!F36),"")</f>
        <v/>
      </c>
      <c r="H36" s="2" t="e">
        <f ca="1">AVERAGE(INDEX($A$2:$C$72,MATCH(G36,$A$2:$A$72,0),3,1):INDEX($A$2:$C$72,MATCH(G37-1,$A$2:$A$72,1),3,1))</f>
        <v>#N/A</v>
      </c>
    </row>
    <row r="37" spans="1:8" x14ac:dyDescent="0.25">
      <c r="A37">
        <v>36</v>
      </c>
      <c r="B37">
        <v>5.1500000000000001E-3</v>
      </c>
      <c r="C37" s="3">
        <f>DataBase!$L$1*PayOut!B37</f>
        <v>30385</v>
      </c>
      <c r="E37">
        <f>IF(ISBLANK(DataBase!L41),1,IF(COUNTIF(DataBase!$L$6:L41,DataBase!L41)=1,0,COUNTIF(DataBase!$L41:L$86,DataBase!L41)))</f>
        <v>1</v>
      </c>
      <c r="F37" t="e">
        <f t="shared" ca="1" si="1"/>
        <v>#N/A</v>
      </c>
      <c r="G37" t="str">
        <f ca="1">IFERROR(INDEX(DataBase!$L$6:$L$86,PayOut!F37),"")</f>
        <v/>
      </c>
      <c r="H37" s="2" t="e">
        <f ca="1">AVERAGE(INDEX($A$2:$C$72,MATCH(G37,$A$2:$A$72,0),3,1):INDEX($A$2:$C$72,MATCH(G38-1,$A$2:$A$72,1),3,1))</f>
        <v>#N/A</v>
      </c>
    </row>
    <row r="38" spans="1:8" x14ac:dyDescent="0.25">
      <c r="A38">
        <v>37</v>
      </c>
      <c r="B38">
        <v>4.8999999999999998E-3</v>
      </c>
      <c r="C38" s="3">
        <f>DataBase!$L$1*PayOut!B38</f>
        <v>28910</v>
      </c>
      <c r="E38">
        <f>IF(ISBLANK(DataBase!L42),1,IF(COUNTIF(DataBase!$L$6:L42,DataBase!L42)=1,0,COUNTIF(DataBase!$L42:L$86,DataBase!L42)))</f>
        <v>0</v>
      </c>
      <c r="F38" t="e">
        <f t="shared" ca="1" si="1"/>
        <v>#N/A</v>
      </c>
      <c r="G38" t="str">
        <f ca="1">IFERROR(INDEX(DataBase!$L$6:$L$86,PayOut!F38),"")</f>
        <v/>
      </c>
      <c r="H38" s="2" t="e">
        <f ca="1">AVERAGE(INDEX($A$2:$C$72,MATCH(G38,$A$2:$A$72,0),3,1):INDEX($A$2:$C$72,MATCH(G39-1,$A$2:$A$72,1),3,1))</f>
        <v>#N/A</v>
      </c>
    </row>
    <row r="39" spans="1:8" x14ac:dyDescent="0.25">
      <c r="A39">
        <v>38</v>
      </c>
      <c r="B39">
        <v>4.7000000000000002E-3</v>
      </c>
      <c r="C39" s="3">
        <f>DataBase!$L$1*PayOut!B39</f>
        <v>27730</v>
      </c>
      <c r="E39">
        <f>IF(ISBLANK(DataBase!L43),1,IF(COUNTIF(DataBase!$L$6:L43,DataBase!L43)=1,0,COUNTIF(DataBase!$L43:L$86,DataBase!L43)))</f>
        <v>6</v>
      </c>
      <c r="F39" t="e">
        <f t="shared" ca="1" si="1"/>
        <v>#N/A</v>
      </c>
      <c r="G39" t="str">
        <f ca="1">IFERROR(INDEX(DataBase!$L$6:$L$86,PayOut!F39),"")</f>
        <v/>
      </c>
      <c r="H39" s="2" t="e">
        <f ca="1">AVERAGE(INDEX($A$2:$C$72,MATCH(G39,$A$2:$A$72,0),3,1):INDEX($A$2:$C$72,MATCH(G40-1,$A$2:$A$72,1),3,1))</f>
        <v>#N/A</v>
      </c>
    </row>
    <row r="40" spans="1:8" x14ac:dyDescent="0.25">
      <c r="A40">
        <v>39</v>
      </c>
      <c r="B40">
        <v>4.4999999999999997E-3</v>
      </c>
      <c r="C40" s="3">
        <f>DataBase!$L$1*PayOut!B40</f>
        <v>26549.999999999996</v>
      </c>
      <c r="E40">
        <f>IF(ISBLANK(DataBase!L44),1,IF(COUNTIF(DataBase!$L$6:L44,DataBase!L44)=1,0,COUNTIF(DataBase!$L44:L$86,DataBase!L44)))</f>
        <v>5</v>
      </c>
      <c r="F40" t="e">
        <f t="shared" ca="1" si="1"/>
        <v>#N/A</v>
      </c>
      <c r="G40" t="str">
        <f ca="1">IFERROR(INDEX(DataBase!$L$6:$L$86,PayOut!F40),"")</f>
        <v/>
      </c>
      <c r="H40" s="2" t="e">
        <f ca="1">AVERAGE(INDEX($A$2:$C$72,MATCH(G40,$A$2:$A$72,0),3,1):INDEX($A$2:$C$72,MATCH(G41-1,$A$2:$A$72,1),3,1))</f>
        <v>#N/A</v>
      </c>
    </row>
    <row r="41" spans="1:8" x14ac:dyDescent="0.25">
      <c r="A41">
        <v>40</v>
      </c>
      <c r="B41">
        <v>4.3E-3</v>
      </c>
      <c r="C41" s="3">
        <f>DataBase!$L$1*PayOut!B41</f>
        <v>25370</v>
      </c>
      <c r="E41">
        <f>IF(ISBLANK(DataBase!L45),1,IF(COUNTIF(DataBase!$L$6:L45,DataBase!L45)=1,0,COUNTIF(DataBase!$L45:L$86,DataBase!L45)))</f>
        <v>4</v>
      </c>
      <c r="F41" t="e">
        <f t="shared" ca="1" si="1"/>
        <v>#N/A</v>
      </c>
      <c r="G41" t="str">
        <f ca="1">IFERROR(INDEX(DataBase!$L$6:$L$86,PayOut!F41),"")</f>
        <v/>
      </c>
      <c r="H41" s="2" t="e">
        <f ca="1">AVERAGE(INDEX($A$2:$C$72,MATCH(G41,$A$2:$A$72,0),3,1):INDEX($A$2:$C$72,MATCH(G42-1,$A$2:$A$72,1),3,1))</f>
        <v>#N/A</v>
      </c>
    </row>
    <row r="42" spans="1:8" x14ac:dyDescent="0.25">
      <c r="A42">
        <v>41</v>
      </c>
      <c r="B42">
        <v>4.1000000000000003E-3</v>
      </c>
      <c r="C42" s="3">
        <f>DataBase!$L$1*PayOut!B42</f>
        <v>24190.000000000004</v>
      </c>
      <c r="E42">
        <f>IF(ISBLANK(DataBase!L46),1,IF(COUNTIF(DataBase!$L$6:L46,DataBase!L46)=1,0,COUNTIF(DataBase!$L46:L$86,DataBase!L46)))</f>
        <v>3</v>
      </c>
      <c r="F42" t="e">
        <f t="shared" ca="1" si="1"/>
        <v>#N/A</v>
      </c>
      <c r="G42" t="str">
        <f ca="1">IFERROR(INDEX(DataBase!$L$6:$L$86,PayOut!F42),"")</f>
        <v/>
      </c>
      <c r="H42" s="2" t="e">
        <f ca="1">AVERAGE(INDEX($A$2:$C$72,MATCH(G42,$A$2:$A$72,0),3,1):INDEX($A$2:$C$72,MATCH(G43-1,$A$2:$A$72,1),3,1))</f>
        <v>#N/A</v>
      </c>
    </row>
    <row r="43" spans="1:8" x14ac:dyDescent="0.25">
      <c r="A43">
        <v>42</v>
      </c>
      <c r="B43">
        <v>3.8999999999999998E-3</v>
      </c>
      <c r="C43" s="3">
        <f>DataBase!$L$1*PayOut!B43</f>
        <v>23010</v>
      </c>
      <c r="E43">
        <f>IF(ISBLANK(DataBase!L47),1,IF(COUNTIF(DataBase!$L$6:L47,DataBase!L47)=1,0,COUNTIF(DataBase!$L47:L$86,DataBase!L47)))</f>
        <v>2</v>
      </c>
      <c r="F43" t="e">
        <f t="shared" ca="1" si="1"/>
        <v>#N/A</v>
      </c>
      <c r="G43" t="str">
        <f ca="1">IFERROR(INDEX(DataBase!$L$6:$L$86,PayOut!F43),"")</f>
        <v/>
      </c>
      <c r="H43" s="2" t="e">
        <f ca="1">AVERAGE(INDEX($A$2:$C$72,MATCH(G43,$A$2:$A$72,0),3,1):INDEX($A$2:$C$72,MATCH(G44-1,$A$2:$A$72,1),3,1))</f>
        <v>#N/A</v>
      </c>
    </row>
    <row r="44" spans="1:8" x14ac:dyDescent="0.25">
      <c r="A44">
        <v>43</v>
      </c>
      <c r="B44">
        <v>3.7000000000000002E-3</v>
      </c>
      <c r="C44" s="3">
        <f>DataBase!$L$1*PayOut!B44</f>
        <v>21830</v>
      </c>
      <c r="E44">
        <f>IF(ISBLANK(DataBase!L48),1,IF(COUNTIF(DataBase!$L$6:L48,DataBase!L48)=1,0,COUNTIF(DataBase!$L48:L$86,DataBase!L48)))</f>
        <v>1</v>
      </c>
      <c r="F44" t="e">
        <f t="shared" ca="1" si="1"/>
        <v>#N/A</v>
      </c>
      <c r="G44" t="str">
        <f ca="1">IFERROR(INDEX(DataBase!$L$6:$L$86,PayOut!F44),"")</f>
        <v/>
      </c>
      <c r="H44" s="2" t="e">
        <f ca="1">AVERAGE(INDEX($A$2:$C$72,MATCH(G44,$A$2:$A$72,0),3,1):INDEX($A$2:$C$72,MATCH(G45-1,$A$2:$A$72,1),3,1))</f>
        <v>#N/A</v>
      </c>
    </row>
    <row r="45" spans="1:8" x14ac:dyDescent="0.25">
      <c r="A45">
        <v>44</v>
      </c>
      <c r="B45">
        <v>3.5000000000000001E-3</v>
      </c>
      <c r="C45" s="3">
        <f>DataBase!$L$1*PayOut!B45</f>
        <v>20650</v>
      </c>
      <c r="E45">
        <f>IF(ISBLANK(DataBase!L49),1,IF(COUNTIF(DataBase!$L$6:L49,DataBase!L49)=1,0,COUNTIF(DataBase!$L49:L$86,DataBase!L49)))</f>
        <v>0</v>
      </c>
      <c r="F45" t="e">
        <f t="shared" ca="1" si="1"/>
        <v>#N/A</v>
      </c>
      <c r="G45" t="str">
        <f ca="1">IFERROR(INDEX(DataBase!$L$6:$L$86,PayOut!F45),"")</f>
        <v/>
      </c>
      <c r="H45" s="2" t="e">
        <f ca="1">AVERAGE(INDEX($A$2:$C$72,MATCH(G45,$A$2:$A$72,0),3,1):INDEX($A$2:$C$72,MATCH(G46-1,$A$2:$A$72,1),3,1))</f>
        <v>#N/A</v>
      </c>
    </row>
    <row r="46" spans="1:8" x14ac:dyDescent="0.25">
      <c r="A46">
        <v>45</v>
      </c>
      <c r="B46">
        <v>3.3E-3</v>
      </c>
      <c r="C46" s="3">
        <f>DataBase!$L$1*PayOut!B46</f>
        <v>19470</v>
      </c>
      <c r="E46">
        <f>IF(ISBLANK(DataBase!L50),1,IF(COUNTIF(DataBase!$L$6:L50,DataBase!L50)=1,0,COUNTIF(DataBase!$L50:L$86,DataBase!L50)))</f>
        <v>6</v>
      </c>
      <c r="F46" t="e">
        <f t="shared" ca="1" si="1"/>
        <v>#N/A</v>
      </c>
      <c r="G46" t="str">
        <f ca="1">IFERROR(INDEX(DataBase!$L$6:$L$86,PayOut!F46),"")</f>
        <v/>
      </c>
      <c r="H46" s="2" t="e">
        <f ca="1">AVERAGE(INDEX($A$2:$C$72,MATCH(G46,$A$2:$A$72,0),3,1):INDEX($A$2:$C$72,MATCH(G47-1,$A$2:$A$72,1),3,1))</f>
        <v>#N/A</v>
      </c>
    </row>
    <row r="47" spans="1:8" x14ac:dyDescent="0.25">
      <c r="A47">
        <v>46</v>
      </c>
      <c r="B47">
        <v>3.0999999999999999E-3</v>
      </c>
      <c r="C47" s="3">
        <f>DataBase!$L$1*PayOut!B47</f>
        <v>18290</v>
      </c>
      <c r="E47">
        <f>IF(ISBLANK(DataBase!L51),1,IF(COUNTIF(DataBase!$L$6:L51,DataBase!L51)=1,0,COUNTIF(DataBase!$L51:L$86,DataBase!L51)))</f>
        <v>5</v>
      </c>
      <c r="F47" t="e">
        <f t="shared" ca="1" si="1"/>
        <v>#N/A</v>
      </c>
      <c r="G47" t="str">
        <f ca="1">IFERROR(INDEX(DataBase!$L$6:$L$86,PayOut!F47),"")</f>
        <v/>
      </c>
      <c r="H47" s="2" t="e">
        <f ca="1">AVERAGE(INDEX($A$2:$C$72,MATCH(G47,$A$2:$A$72,0),3,1):INDEX($A$2:$C$72,MATCH(G48-1,$A$2:$A$72,1),3,1))</f>
        <v>#N/A</v>
      </c>
    </row>
    <row r="48" spans="1:8" x14ac:dyDescent="0.25">
      <c r="A48">
        <v>47</v>
      </c>
      <c r="B48">
        <v>2.8999999999999998E-3</v>
      </c>
      <c r="C48" s="3">
        <f>DataBase!$L$1*PayOut!B48</f>
        <v>17110</v>
      </c>
      <c r="E48">
        <f>IF(ISBLANK(DataBase!L52),1,IF(COUNTIF(DataBase!$L$6:L52,DataBase!L52)=1,0,COUNTIF(DataBase!$L52:L$86,DataBase!L52)))</f>
        <v>4</v>
      </c>
      <c r="F48" t="e">
        <f t="shared" ca="1" si="1"/>
        <v>#N/A</v>
      </c>
      <c r="G48" t="str">
        <f ca="1">IFERROR(INDEX(DataBase!$L$6:$L$86,PayOut!F48),"")</f>
        <v/>
      </c>
      <c r="H48" s="2" t="e">
        <f ca="1">AVERAGE(INDEX($A$2:$C$72,MATCH(G48,$A$2:$A$72,0),3,1):INDEX($A$2:$C$72,MATCH(G49-1,$A$2:$A$72,1),3,1))</f>
        <v>#N/A</v>
      </c>
    </row>
    <row r="49" spans="1:8" x14ac:dyDescent="0.25">
      <c r="A49">
        <v>48</v>
      </c>
      <c r="B49">
        <v>2.7399999999999998E-3</v>
      </c>
      <c r="C49" s="3">
        <f>DataBase!$L$1*PayOut!B49</f>
        <v>16165.999999999998</v>
      </c>
      <c r="E49">
        <f>IF(ISBLANK(DataBase!L53),1,IF(COUNTIF(DataBase!$L$6:L53,DataBase!L53)=1,0,COUNTIF(DataBase!$L53:L$86,DataBase!L53)))</f>
        <v>3</v>
      </c>
      <c r="F49" t="e">
        <f t="shared" ca="1" si="1"/>
        <v>#N/A</v>
      </c>
      <c r="G49" t="str">
        <f ca="1">IFERROR(INDEX(DataBase!$L$6:$L$86,PayOut!F49),"")</f>
        <v/>
      </c>
      <c r="H49" s="2" t="e">
        <f ca="1">AVERAGE(INDEX($A$2:$C$72,MATCH(G49,$A$2:$A$72,0),3,1):INDEX($A$2:$C$72,MATCH(G50-1,$A$2:$A$72,1),3,1))</f>
        <v>#N/A</v>
      </c>
    </row>
    <row r="50" spans="1:8" x14ac:dyDescent="0.25">
      <c r="A50">
        <v>49</v>
      </c>
      <c r="B50">
        <v>2.5999999999999999E-3</v>
      </c>
      <c r="C50" s="3">
        <f>DataBase!$L$1*PayOut!B50</f>
        <v>15340</v>
      </c>
      <c r="E50">
        <f>IF(ISBLANK(DataBase!L54),1,IF(COUNTIF(DataBase!$L$6:L54,DataBase!L54)=1,0,COUNTIF(DataBase!$L54:L$86,DataBase!L54)))</f>
        <v>2</v>
      </c>
      <c r="F50" t="e">
        <f t="shared" ca="1" si="1"/>
        <v>#N/A</v>
      </c>
      <c r="G50" t="str">
        <f ca="1">IFERROR(INDEX(DataBase!$L$6:$L$86,PayOut!F50),"")</f>
        <v/>
      </c>
      <c r="H50" s="2" t="e">
        <f ca="1">AVERAGE(INDEX($A$2:$C$72,MATCH(G50,$A$2:$A$72,0),3,1):INDEX($A$2:$C$72,MATCH(G51-1,$A$2:$A$72,1),3,1))</f>
        <v>#N/A</v>
      </c>
    </row>
    <row r="51" spans="1:8" x14ac:dyDescent="0.25">
      <c r="A51">
        <v>50</v>
      </c>
      <c r="B51">
        <v>2.5200000000000001E-3</v>
      </c>
      <c r="C51" s="3">
        <f>DataBase!$L$1*PayOut!B51</f>
        <v>14868</v>
      </c>
      <c r="E51">
        <f>IF(ISBLANK(DataBase!L55),1,IF(COUNTIF(DataBase!$L$6:L55,DataBase!L55)=1,0,COUNTIF(DataBase!$L55:L$86,DataBase!L55)))</f>
        <v>1</v>
      </c>
      <c r="F51" t="e">
        <f t="shared" ca="1" si="1"/>
        <v>#N/A</v>
      </c>
      <c r="G51" t="str">
        <f ca="1">IFERROR(INDEX(DataBase!$L$6:$L$86,PayOut!F51),"")</f>
        <v/>
      </c>
      <c r="H51" s="2" t="e">
        <f ca="1">AVERAGE(INDEX($A$2:$C$72,MATCH(G51,$A$2:$A$72,0),3,1):INDEX($A$2:$C$72,MATCH(G52-1,$A$2:$A$72,1),3,1))</f>
        <v>#N/A</v>
      </c>
    </row>
    <row r="52" spans="1:8" x14ac:dyDescent="0.25">
      <c r="A52">
        <v>51</v>
      </c>
      <c r="B52">
        <v>2.4599999999999999E-3</v>
      </c>
      <c r="C52" s="3">
        <f>DataBase!$L$1*PayOut!B52</f>
        <v>14514</v>
      </c>
      <c r="E52">
        <f>IF(ISBLANK(DataBase!L56),1,IF(COUNTIF(DataBase!$L$6:L56,DataBase!L56)=1,0,COUNTIF(DataBase!$L56:L$86,DataBase!L56)))</f>
        <v>0</v>
      </c>
      <c r="F52" t="e">
        <f t="shared" ca="1" si="1"/>
        <v>#N/A</v>
      </c>
      <c r="G52" t="str">
        <f ca="1">IFERROR(INDEX(DataBase!$L$6:$L$86,PayOut!F52),"")</f>
        <v/>
      </c>
      <c r="H52" s="2" t="e">
        <f ca="1">AVERAGE(INDEX($A$2:$C$72,MATCH(G52,$A$2:$A$72,0),3,1):INDEX($A$2:$C$72,MATCH(G53-1,$A$2:$A$72,1),3,1))</f>
        <v>#N/A</v>
      </c>
    </row>
    <row r="53" spans="1:8" x14ac:dyDescent="0.25">
      <c r="A53">
        <v>52</v>
      </c>
      <c r="B53">
        <v>2.3999999999999998E-3</v>
      </c>
      <c r="C53" s="3">
        <f>DataBase!$L$1*PayOut!B53</f>
        <v>14159.999999999998</v>
      </c>
      <c r="E53">
        <f>IF(ISBLANK(DataBase!L57),1,IF(COUNTIF(DataBase!$L$6:L57,DataBase!L57)=1,0,COUNTIF(DataBase!$L57:L$86,DataBase!L57)))</f>
        <v>3</v>
      </c>
      <c r="F53" t="e">
        <f t="shared" ca="1" si="1"/>
        <v>#N/A</v>
      </c>
      <c r="G53" t="str">
        <f ca="1">IFERROR(INDEX(DataBase!$L$6:$L$86,PayOut!F53),"")</f>
        <v/>
      </c>
      <c r="H53" s="2" t="e">
        <f ca="1">AVERAGE(INDEX($A$2:$C$72,MATCH(G53,$A$2:$A$72,0),3,1):INDEX($A$2:$C$72,MATCH(G54-1,$A$2:$A$72,1),3,1))</f>
        <v>#N/A</v>
      </c>
    </row>
    <row r="54" spans="1:8" x14ac:dyDescent="0.25">
      <c r="A54">
        <v>53</v>
      </c>
      <c r="B54">
        <v>2.3600000000000001E-3</v>
      </c>
      <c r="C54" s="3">
        <f>DataBase!$L$1*PayOut!B54</f>
        <v>13924</v>
      </c>
      <c r="E54">
        <f>IF(ISBLANK(DataBase!L58),1,IF(COUNTIF(DataBase!$L$6:L58,DataBase!L58)=1,0,COUNTIF(DataBase!$L58:L$86,DataBase!L58)))</f>
        <v>2</v>
      </c>
      <c r="F54" t="e">
        <f t="shared" ca="1" si="1"/>
        <v>#N/A</v>
      </c>
      <c r="G54" t="str">
        <f ca="1">IFERROR(INDEX(DataBase!$L$6:$L$86,PayOut!F54),"")</f>
        <v/>
      </c>
      <c r="H54" s="2" t="e">
        <f ca="1">AVERAGE(INDEX($A$2:$C$72,MATCH(G54,$A$2:$A$72,0),3,1):INDEX($A$2:$C$72,MATCH(G55-1,$A$2:$A$72,1),3,1))</f>
        <v>#N/A</v>
      </c>
    </row>
    <row r="55" spans="1:8" x14ac:dyDescent="0.25">
      <c r="A55">
        <v>54</v>
      </c>
      <c r="B55">
        <v>2.32E-3</v>
      </c>
      <c r="C55" s="3">
        <f>DataBase!$L$1*PayOut!B55</f>
        <v>13688</v>
      </c>
      <c r="E55">
        <f>IF(ISBLANK(DataBase!L59),1,IF(COUNTIF(DataBase!$L$6:L59,DataBase!L59)=1,0,COUNTIF(DataBase!$L59:L$86,DataBase!L59)))</f>
        <v>1</v>
      </c>
      <c r="F55" t="e">
        <f t="shared" ca="1" si="1"/>
        <v>#N/A</v>
      </c>
      <c r="G55" t="str">
        <f ca="1">IFERROR(INDEX(DataBase!$L$6:$L$86,PayOut!F55),"")</f>
        <v/>
      </c>
      <c r="H55" s="2" t="e">
        <f ca="1">AVERAGE(INDEX($A$2:$C$72,MATCH(G55,$A$2:$A$72,0),3,1):INDEX($A$2:$C$72,MATCH(G56-1,$A$2:$A$72,1),3,1))</f>
        <v>#N/A</v>
      </c>
    </row>
    <row r="56" spans="1:8" x14ac:dyDescent="0.25">
      <c r="A56">
        <v>55</v>
      </c>
      <c r="B56">
        <v>2.3E-3</v>
      </c>
      <c r="C56" s="3">
        <f>DataBase!$L$1*PayOut!B56</f>
        <v>13570</v>
      </c>
      <c r="E56">
        <f>IF(ISBLANK(DataBase!L60),1,IF(COUNTIF(DataBase!$L$6:L60,DataBase!L60)=1,0,COUNTIF(DataBase!$L60:L$86,DataBase!L60)))</f>
        <v>0</v>
      </c>
      <c r="F56" t="e">
        <f t="shared" ca="1" si="1"/>
        <v>#N/A</v>
      </c>
      <c r="G56" t="str">
        <f ca="1">IFERROR(INDEX(DataBase!$L$6:$L$86,PayOut!F56),"")</f>
        <v/>
      </c>
      <c r="H56" s="2" t="e">
        <f ca="1">AVERAGE(INDEX($A$2:$C$72,MATCH(G56,$A$2:$A$72,0),3,1):INDEX($A$2:$C$72,MATCH(G57-1,$A$2:$A$72,1),3,1))</f>
        <v>#N/A</v>
      </c>
    </row>
    <row r="57" spans="1:8" x14ac:dyDescent="0.25">
      <c r="A57">
        <v>56</v>
      </c>
      <c r="B57">
        <v>2.2799999999999999E-3</v>
      </c>
      <c r="C57" s="3">
        <f>DataBase!$L$1*PayOut!B57</f>
        <v>13452</v>
      </c>
      <c r="E57">
        <f>IF(ISBLANK(DataBase!L61),1,IF(COUNTIF(DataBase!$L$6:L61,DataBase!L61)=1,0,COUNTIF(DataBase!$L61:L$86,DataBase!L61)))</f>
        <v>4</v>
      </c>
      <c r="F57" t="e">
        <f t="shared" ca="1" si="1"/>
        <v>#N/A</v>
      </c>
      <c r="G57" t="str">
        <f ca="1">IFERROR(INDEX(DataBase!$L$6:$L$86,PayOut!F57),"")</f>
        <v/>
      </c>
      <c r="H57" s="2" t="e">
        <f ca="1">AVERAGE(INDEX($A$2:$C$72,MATCH(G57,$A$2:$A$72,0),3,1):INDEX($A$2:$C$72,MATCH(G58-1,$A$2:$A$72,1),3,1))</f>
        <v>#N/A</v>
      </c>
    </row>
    <row r="58" spans="1:8" x14ac:dyDescent="0.25">
      <c r="A58">
        <v>57</v>
      </c>
      <c r="B58">
        <v>2.2599999999999999E-3</v>
      </c>
      <c r="C58" s="3">
        <f>DataBase!$L$1*PayOut!B58</f>
        <v>13334</v>
      </c>
      <c r="E58">
        <f>IF(ISBLANK(DataBase!L62),1,IF(COUNTIF(DataBase!$L$6:L62,DataBase!L62)=1,0,COUNTIF(DataBase!$L62:L$86,DataBase!L62)))</f>
        <v>3</v>
      </c>
      <c r="F58" t="e">
        <f t="shared" ca="1" si="1"/>
        <v>#N/A</v>
      </c>
      <c r="G58" t="str">
        <f ca="1">IFERROR(INDEX(DataBase!$L$6:$L$86,PayOut!F58),"")</f>
        <v/>
      </c>
      <c r="H58" s="2" t="e">
        <f ca="1">AVERAGE(INDEX($A$2:$C$72,MATCH(G58,$A$2:$A$72,0),3,1):INDEX($A$2:$C$72,MATCH(G59-1,$A$2:$A$72,1),3,1))</f>
        <v>#N/A</v>
      </c>
    </row>
    <row r="59" spans="1:8" x14ac:dyDescent="0.25">
      <c r="A59">
        <v>58</v>
      </c>
      <c r="B59">
        <v>2.2399999999999998E-3</v>
      </c>
      <c r="C59" s="3">
        <f>DataBase!$L$1*PayOut!B59</f>
        <v>13215.999999999998</v>
      </c>
      <c r="E59">
        <f>IF(ISBLANK(DataBase!L63),1,IF(COUNTIF(DataBase!$L$6:L63,DataBase!L63)=1,0,COUNTIF(DataBase!$L63:L$86,DataBase!L63)))</f>
        <v>2</v>
      </c>
      <c r="F59" t="e">
        <f t="shared" ca="1" si="1"/>
        <v>#N/A</v>
      </c>
      <c r="G59" t="str">
        <f ca="1">IFERROR(INDEX(DataBase!$L$6:$L$86,PayOut!F59),"")</f>
        <v/>
      </c>
      <c r="H59" s="2" t="e">
        <f ca="1">AVERAGE(INDEX($A$2:$C$72,MATCH(G59,$A$2:$A$72,0),3,1):INDEX($A$2:$C$72,MATCH(G60-1,$A$2:$A$72,1),3,1))</f>
        <v>#N/A</v>
      </c>
    </row>
    <row r="60" spans="1:8" x14ac:dyDescent="0.25">
      <c r="A60">
        <v>59</v>
      </c>
      <c r="B60">
        <v>2.2200000000000002E-3</v>
      </c>
      <c r="C60" s="3">
        <f>DataBase!$L$1*PayOut!B60</f>
        <v>13098.000000000002</v>
      </c>
      <c r="E60">
        <f>IF(ISBLANK(DataBase!L64),1,IF(COUNTIF(DataBase!$L$6:L64,DataBase!L64)=1,0,COUNTIF(DataBase!$L64:L$86,DataBase!L64)))</f>
        <v>1</v>
      </c>
      <c r="F60" t="e">
        <f t="shared" ca="1" si="1"/>
        <v>#N/A</v>
      </c>
      <c r="G60" t="str">
        <f ca="1">IFERROR(INDEX(DataBase!$L$6:$L$86,PayOut!F60),"")</f>
        <v/>
      </c>
      <c r="H60" s="2" t="e">
        <f ca="1">AVERAGE(INDEX($A$2:$C$72,MATCH(G60,$A$2:$A$72,0),3,1):INDEX($A$2:$C$72,MATCH(G61-1,$A$2:$A$72,1),3,1))</f>
        <v>#N/A</v>
      </c>
    </row>
    <row r="61" spans="1:8" x14ac:dyDescent="0.25">
      <c r="A61">
        <v>60</v>
      </c>
      <c r="B61">
        <v>2.2000000000000001E-3</v>
      </c>
      <c r="C61" s="3">
        <f>DataBase!$L$1*PayOut!B61</f>
        <v>12980</v>
      </c>
      <c r="E61">
        <f>IF(ISBLANK(DataBase!L65),1,IF(COUNTIF(DataBase!$L$6:L65,DataBase!L65)=1,0,COUNTIF(DataBase!$L65:L$86,DataBase!L65)))</f>
        <v>0</v>
      </c>
      <c r="F61" t="e">
        <f t="shared" ca="1" si="1"/>
        <v>#N/A</v>
      </c>
      <c r="G61" t="str">
        <f ca="1">IFERROR(INDEX(DataBase!$L$6:$L$86,PayOut!F61),"")</f>
        <v/>
      </c>
      <c r="H61" s="2" t="e">
        <f ca="1">AVERAGE(INDEX($A$2:$C$72,MATCH(G61,$A$2:$A$72,0),3,1):INDEX($A$2:$C$72,MATCH(G62-1,$A$2:$A$72,1),3,1))</f>
        <v>#N/A</v>
      </c>
    </row>
    <row r="62" spans="1:8" x14ac:dyDescent="0.25">
      <c r="A62">
        <v>61</v>
      </c>
      <c r="B62">
        <v>2.1800000000000001E-3</v>
      </c>
      <c r="C62" s="3">
        <f>DataBase!$L$1*PayOut!B62</f>
        <v>12862</v>
      </c>
      <c r="E62">
        <f>IF(ISBLANK(DataBase!L66),1,IF(COUNTIF(DataBase!$L$6:L66,DataBase!L66)=1,0,COUNTIF(DataBase!$L66:L$86,DataBase!L66)))</f>
        <v>3</v>
      </c>
      <c r="F62" t="e">
        <f t="shared" ca="1" si="1"/>
        <v>#N/A</v>
      </c>
      <c r="G62" t="str">
        <f ca="1">IFERROR(INDEX(DataBase!$L$6:$L$86,PayOut!F62),"")</f>
        <v/>
      </c>
      <c r="H62" s="2" t="e">
        <f ca="1">AVERAGE(INDEX($A$2:$C$72,MATCH(G62,$A$2:$A$72,0),3,1):INDEX($A$2:$C$72,MATCH(G63-1,$A$2:$A$72,1),3,1))</f>
        <v>#N/A</v>
      </c>
    </row>
    <row r="63" spans="1:8" x14ac:dyDescent="0.25">
      <c r="A63">
        <v>62</v>
      </c>
      <c r="B63">
        <v>2.16E-3</v>
      </c>
      <c r="C63" s="3">
        <f>DataBase!$L$1*PayOut!B63</f>
        <v>12744</v>
      </c>
      <c r="E63">
        <f>IF(ISBLANK(DataBase!L67),1,IF(COUNTIF(DataBase!$L$6:L67,DataBase!L67)=1,0,COUNTIF(DataBase!$L67:L$86,DataBase!L67)))</f>
        <v>2</v>
      </c>
      <c r="F63" t="e">
        <f t="shared" ca="1" si="1"/>
        <v>#N/A</v>
      </c>
      <c r="G63" t="str">
        <f ca="1">IFERROR(INDEX(DataBase!$L$6:$L$86,PayOut!F63),"")</f>
        <v/>
      </c>
      <c r="H63" s="2" t="e">
        <f ca="1">AVERAGE(INDEX($A$2:$C$72,MATCH(G63,$A$2:$A$72,0),3,1):INDEX($A$2:$C$72,MATCH(G64-1,$A$2:$A$72,1),3,1))</f>
        <v>#N/A</v>
      </c>
    </row>
    <row r="64" spans="1:8" x14ac:dyDescent="0.25">
      <c r="A64">
        <v>63</v>
      </c>
      <c r="B64">
        <v>2.14E-3</v>
      </c>
      <c r="C64" s="3">
        <f>DataBase!$L$1*PayOut!B64</f>
        <v>12626</v>
      </c>
      <c r="E64">
        <f>IF(ISBLANK(DataBase!L68),1,IF(COUNTIF(DataBase!$L$6:L68,DataBase!L68)=1,0,COUNTIF(DataBase!$L68:L$86,DataBase!L68)))</f>
        <v>1</v>
      </c>
      <c r="F64" t="e">
        <f t="shared" ca="1" si="1"/>
        <v>#N/A</v>
      </c>
      <c r="G64" t="str">
        <f ca="1">IFERROR(INDEX(DataBase!$L$6:$L$86,PayOut!F64),"")</f>
        <v/>
      </c>
      <c r="H64" s="2" t="e">
        <f ca="1">AVERAGE(INDEX($A$2:$C$72,MATCH(G64,$A$2:$A$72,0),3,1):INDEX($A$2:$C$72,MATCH(G65-1,$A$2:$A$72,1),3,1))</f>
        <v>#N/A</v>
      </c>
    </row>
    <row r="65" spans="1:8" x14ac:dyDescent="0.25">
      <c r="A65">
        <v>64</v>
      </c>
      <c r="B65">
        <v>2.1199999999999999E-3</v>
      </c>
      <c r="C65" s="3">
        <f>DataBase!$L$1*PayOut!B65</f>
        <v>12508</v>
      </c>
      <c r="E65">
        <f>IF(ISBLANK(DataBase!L69),1,IF(COUNTIF(DataBase!$L$6:L69,DataBase!L69)=1,0,COUNTIF(DataBase!$L69:L$86,DataBase!L69)))</f>
        <v>0</v>
      </c>
      <c r="F65" t="e">
        <f t="shared" ca="1" si="1"/>
        <v>#N/A</v>
      </c>
      <c r="G65" t="str">
        <f ca="1">IFERROR(INDEX(DataBase!$L$6:$L$86,PayOut!F65),"")</f>
        <v/>
      </c>
      <c r="H65" s="2" t="e">
        <f ca="1">AVERAGE(INDEX($A$2:$C$72,MATCH(G65,$A$2:$A$72,0),3,1):INDEX($A$2:$C$72,MATCH(G66-1,$A$2:$A$72,1),3,1))</f>
        <v>#N/A</v>
      </c>
    </row>
    <row r="66" spans="1:8" x14ac:dyDescent="0.25">
      <c r="A66">
        <v>65</v>
      </c>
      <c r="B66">
        <v>2.0999999999999999E-3</v>
      </c>
      <c r="C66" s="3">
        <f>DataBase!$L$1*PayOut!B66</f>
        <v>12390</v>
      </c>
      <c r="E66">
        <f>IF(ISBLANK(DataBase!L70),1,IF(COUNTIF(DataBase!$L$6:L70,DataBase!L70)=1,0,COUNTIF(DataBase!$L70:L$86,DataBase!L70)))</f>
        <v>1</v>
      </c>
      <c r="F66" t="e">
        <f t="shared" ca="1" si="1"/>
        <v>#N/A</v>
      </c>
      <c r="G66" t="str">
        <f ca="1">IFERROR(INDEX(DataBase!$L$6:$L$86,PayOut!F66),"")</f>
        <v/>
      </c>
      <c r="H66" s="2" t="e">
        <f ca="1">AVERAGE(INDEX($A$2:$C$72,MATCH(G66,$A$2:$A$72,0),3,1):INDEX($A$2:$C$72,MATCH(G67-1,$A$2:$A$72,1),3,1))</f>
        <v>#N/A</v>
      </c>
    </row>
    <row r="67" spans="1:8" x14ac:dyDescent="0.25">
      <c r="A67">
        <v>66</v>
      </c>
      <c r="B67">
        <v>2.0799999999999998E-3</v>
      </c>
      <c r="C67" s="3">
        <f>DataBase!$L$1*PayOut!B67</f>
        <v>12271.999999999998</v>
      </c>
      <c r="E67">
        <f>IF(ISBLANK(DataBase!L71),1,IF(COUNTIF(DataBase!$L$6:L71,DataBase!L71)=1,0,COUNTIF(DataBase!$L71:L$86,DataBase!L71)))</f>
        <v>0</v>
      </c>
      <c r="F67" t="e">
        <f t="shared" ca="1" si="1"/>
        <v>#N/A</v>
      </c>
      <c r="G67" t="str">
        <f ca="1">IFERROR(INDEX(DataBase!$L$6:$L$86,PayOut!F67),"")</f>
        <v/>
      </c>
      <c r="H67" s="2" t="e">
        <f ca="1">AVERAGE(INDEX($A$2:$C$72,MATCH(G67,$A$2:$A$72,0),3,1):INDEX($A$2:$C$72,MATCH(G68-1,$A$2:$A$72,1),3,1))</f>
        <v>#N/A</v>
      </c>
    </row>
    <row r="68" spans="1:8" x14ac:dyDescent="0.25">
      <c r="A68">
        <v>67</v>
      </c>
      <c r="B68">
        <v>2.0600000000000002E-3</v>
      </c>
      <c r="C68" s="3">
        <f>DataBase!$L$1*PayOut!B68</f>
        <v>12154.000000000002</v>
      </c>
      <c r="E68">
        <f>IF(ISBLANK(DataBase!L72),1,IF(COUNTIF(DataBase!$L$6:L72,DataBase!L72)=1,0,COUNTIF(DataBase!$L72:L$86,DataBase!L72)))</f>
        <v>2</v>
      </c>
      <c r="F68" t="e">
        <f t="shared" ca="1" si="1"/>
        <v>#N/A</v>
      </c>
      <c r="G68" t="str">
        <f ca="1">IFERROR(INDEX(DataBase!$L$6:$L$86,PayOut!F68),"")</f>
        <v/>
      </c>
      <c r="H68" s="2" t="e">
        <f ca="1">AVERAGE(INDEX($A$2:$C$72,MATCH(G68,$A$2:$A$72,0),3,1):INDEX($A$2:$C$72,MATCH(G69-1,$A$2:$A$72,1),3,1))</f>
        <v>#N/A</v>
      </c>
    </row>
    <row r="69" spans="1:8" x14ac:dyDescent="0.25">
      <c r="A69">
        <v>68</v>
      </c>
      <c r="B69">
        <v>2.0400000000000001E-3</v>
      </c>
      <c r="C69" s="3">
        <f>DataBase!$L$1*PayOut!B69</f>
        <v>12036</v>
      </c>
      <c r="E69">
        <f>IF(ISBLANK(DataBase!L73),1,IF(COUNTIF(DataBase!$L$6:L73,DataBase!L73)=1,0,COUNTIF(DataBase!$L73:L$86,DataBase!L73)))</f>
        <v>1</v>
      </c>
      <c r="F69" t="e">
        <f t="shared" ca="1" si="1"/>
        <v>#N/A</v>
      </c>
      <c r="G69" t="str">
        <f ca="1">IFERROR(INDEX(DataBase!$L$6:$L$86,PayOut!F69),"")</f>
        <v/>
      </c>
      <c r="H69" s="2" t="e">
        <f ca="1">AVERAGE(INDEX($A$2:$C$72,MATCH(G69,$A$2:$A$72,0),3,1):INDEX($A$2:$C$72,MATCH(G70-1,$A$2:$A$72,1),3,1))</f>
        <v>#N/A</v>
      </c>
    </row>
    <row r="70" spans="1:8" x14ac:dyDescent="0.25">
      <c r="A70">
        <v>69</v>
      </c>
      <c r="B70">
        <v>2.0200000000000001E-3</v>
      </c>
      <c r="C70" s="3">
        <f>DataBase!$L$1*PayOut!B70</f>
        <v>11918</v>
      </c>
      <c r="E70">
        <f>IF(ISBLANK(DataBase!L74),1,IF(COUNTIF(DataBase!$L$6:L74,DataBase!L74)=1,0,COUNTIF(DataBase!$L74:L$86,DataBase!L74)))</f>
        <v>0</v>
      </c>
      <c r="F70" t="e">
        <f t="shared" ca="1" si="1"/>
        <v>#N/A</v>
      </c>
      <c r="G70" t="str">
        <f ca="1">IFERROR(INDEX(DataBase!$L$6:$L$86,PayOut!F70),"")</f>
        <v/>
      </c>
      <c r="H70" s="2" t="e">
        <f ca="1">AVERAGE(INDEX($A$2:$C$72,MATCH(G70,$A$2:$A$72,0),3,1):INDEX($A$2:$C$72,MATCH(G71-1,$A$2:$A$72,1),3,1))</f>
        <v>#N/A</v>
      </c>
    </row>
    <row r="71" spans="1:8" x14ac:dyDescent="0.25">
      <c r="A71">
        <v>70</v>
      </c>
      <c r="B71">
        <v>2E-3</v>
      </c>
      <c r="C71" s="3">
        <f>DataBase!$L$1*PayOut!B71</f>
        <v>11800</v>
      </c>
      <c r="E71">
        <f>IF(ISBLANK(DataBase!L75),1,IF(COUNTIF(DataBase!$L$6:L75,DataBase!L75)=1,0,COUNTIF(DataBase!$L75:L$86,DataBase!L75)))</f>
        <v>2</v>
      </c>
      <c r="F71" t="e">
        <f t="shared" ca="1" si="1"/>
        <v>#N/A</v>
      </c>
      <c r="G71" t="str">
        <f ca="1">IFERROR(INDEX(DataBase!$L$6:$L$86,PayOut!F71),"")</f>
        <v/>
      </c>
      <c r="H71" s="2" t="e">
        <f ca="1">AVERAGE(INDEX($A$2:$C$72,MATCH(G71,$A$2:$A$72,0),3,1):INDEX($A$2:$C$72,MATCH(G72-1,$A$2:$A$72,1),3,1))</f>
        <v>#N/A</v>
      </c>
    </row>
    <row r="72" spans="1:8" x14ac:dyDescent="0.25">
      <c r="A72">
        <v>100</v>
      </c>
      <c r="B72">
        <v>0</v>
      </c>
      <c r="C72" s="3">
        <f>DataBase!$L$1*PayOut!B72</f>
        <v>0</v>
      </c>
      <c r="E72">
        <f>IF(ISBLANK(DataBase!L76),1,IF(COUNTIF(DataBase!$L$6:L76,DataBase!L76)=1,0,COUNTIF(DataBase!$L76:L$86,DataBase!L76)))</f>
        <v>1</v>
      </c>
      <c r="F72" t="e">
        <f t="shared" ca="1" si="1"/>
        <v>#N/A</v>
      </c>
      <c r="G72" t="str">
        <f ca="1">IFERROR(INDEX(DataBase!$L$6:$L$86,PayOut!F72),"")</f>
        <v/>
      </c>
      <c r="H72" s="2" t="e">
        <f ca="1">AVERAGE(INDEX($A$2:$C$72,MATCH(G72,$A$2:$A$72,0),3,1):INDEX($A$2:$C$72,MATCH(G73-1,$A$2:$A$72,1),3,1))</f>
        <v>#N/A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93"/>
  <sheetViews>
    <sheetView tabSelected="1" zoomScale="75" zoomScaleNormal="75" workbookViewId="0">
      <selection activeCell="V16" sqref="V16"/>
    </sheetView>
  </sheetViews>
  <sheetFormatPr defaultRowHeight="15" x14ac:dyDescent="0.25"/>
  <cols>
    <col min="1" max="1" width="3.7109375" customWidth="1"/>
    <col min="2" max="2" width="16.28515625" bestFit="1" customWidth="1"/>
    <col min="3" max="3" width="10.42578125" bestFit="1" customWidth="1"/>
    <col min="4" max="5" width="5.28515625" customWidth="1"/>
    <col min="6" max="6" width="3.7109375" customWidth="1"/>
    <col min="7" max="7" width="16.28515625" bestFit="1" customWidth="1"/>
    <col min="8" max="8" width="10.42578125" bestFit="1" customWidth="1"/>
    <col min="9" max="10" width="5.28515625" customWidth="1"/>
    <col min="11" max="11" width="3.7109375" customWidth="1"/>
    <col min="12" max="12" width="16.5703125" bestFit="1" customWidth="1"/>
    <col min="13" max="13" width="10.42578125" bestFit="1" customWidth="1"/>
    <col min="14" max="15" width="5.28515625" customWidth="1"/>
    <col min="16" max="16" width="3.7109375" customWidth="1"/>
    <col min="17" max="17" width="16.5703125" bestFit="1" customWidth="1"/>
    <col min="18" max="18" width="10.42578125" bestFit="1" customWidth="1"/>
    <col min="19" max="19" width="5.28515625" customWidth="1"/>
    <col min="20" max="20" width="5.42578125" bestFit="1" customWidth="1"/>
    <col min="22" max="22" width="9.28515625" customWidth="1"/>
    <col min="25" max="25" width="16.5703125" bestFit="1" customWidth="1"/>
    <col min="28" max="28" width="16.28515625" bestFit="1" customWidth="1"/>
  </cols>
  <sheetData>
    <row r="1" spans="2:21" x14ac:dyDescent="0.25">
      <c r="G1" s="4" t="str">
        <f>DataBase!A3</f>
        <v>RBC Heritage</v>
      </c>
      <c r="L1" s="11">
        <f ca="1">NOW()</f>
        <v>42113.452722222224</v>
      </c>
    </row>
    <row r="3" spans="2:21" s="4" customFormat="1" x14ac:dyDescent="0.25">
      <c r="B3" s="6" t="str">
        <f>[1]Teams!A6</f>
        <v>Hackers</v>
      </c>
      <c r="C3" s="7" t="s">
        <v>7</v>
      </c>
      <c r="D3" s="7" t="s">
        <v>8</v>
      </c>
      <c r="E3" s="7" t="s">
        <v>13</v>
      </c>
      <c r="F3" s="6"/>
      <c r="G3" s="6" t="str">
        <f>[1]Teams!D6</f>
        <v>Full Catastrophe</v>
      </c>
      <c r="H3" s="7" t="s">
        <v>7</v>
      </c>
      <c r="I3" s="7" t="s">
        <v>8</v>
      </c>
      <c r="J3" s="7" t="s">
        <v>13</v>
      </c>
      <c r="K3" s="6"/>
      <c r="L3" s="6">
        <f>[1]Teams!G6</f>
        <v>0</v>
      </c>
      <c r="M3" s="7" t="s">
        <v>7</v>
      </c>
      <c r="N3" s="7" t="s">
        <v>8</v>
      </c>
      <c r="O3" s="7" t="s">
        <v>13</v>
      </c>
      <c r="P3" s="6"/>
      <c r="Q3" s="6">
        <f>[1]Teams!J6</f>
        <v>0</v>
      </c>
      <c r="R3" s="7" t="s">
        <v>7</v>
      </c>
      <c r="S3" s="7" t="s">
        <v>8</v>
      </c>
      <c r="T3" s="7" t="s">
        <v>13</v>
      </c>
    </row>
    <row r="4" spans="2:21" x14ac:dyDescent="0.25">
      <c r="B4" t="str">
        <f>[1]Teams!B7</f>
        <v>Rory McIlroy</v>
      </c>
      <c r="C4" s="2">
        <f>IF(ISNA(VLOOKUP(B4,DataBase!$B$6:$N$160,12,FALSE)),0,VLOOKUP(B4,DataBase!$B$6:$N$160,12,FALSE))</f>
        <v>0</v>
      </c>
      <c r="D4" s="2" t="str">
        <f>IF(ISNA(VLOOKUP(B4,DataBase!$B$6:$N$160,11,FALSE)),"",VLOOKUP(B4,DataBase!$B$6:$N$160,11,FALSE))</f>
        <v/>
      </c>
      <c r="E4" s="12" t="str">
        <f>IF(ISNA(VLOOKUP(B4,DataBase!$B$6:$N$160,13,FALSE)),"",VLOOKUP(B4,DataBase!$B$6:$N$160,13,FALSE))</f>
        <v/>
      </c>
      <c r="G4" t="str">
        <f>[1]Teams!E7</f>
        <v>Dustin Johnson</v>
      </c>
      <c r="H4" s="2">
        <f>IF(ISNA(VLOOKUP(G4,DataBase!$B$6:$N$160,12,FALSE)),0,VLOOKUP(G4,DataBase!$B$6:$N$160,12,FALSE))</f>
        <v>0</v>
      </c>
      <c r="I4" s="2" t="str">
        <f>IF(ISNA(VLOOKUP(G4,DataBase!$B$6:$N$160,11,FALSE)),"",VLOOKUP(G4,DataBase!$B$6:$N$160,11,FALSE))</f>
        <v/>
      </c>
      <c r="J4" s="12" t="str">
        <f>IF(ISNA(VLOOKUP(G4,DataBase!$B$6:$N$160,13,FALSE)),"",VLOOKUP(G4,DataBase!$B$6:$N$160,13,FALSE))</f>
        <v/>
      </c>
      <c r="L4" t="str">
        <f>[1]Teams!H7</f>
        <v>Not A Player</v>
      </c>
      <c r="M4" s="2">
        <f>IF(ISNA(VLOOKUP(L4,DataBase!$B$6:$N$160,12,FALSE)),0,VLOOKUP(L4,DataBase!$B$6:$N$160,12,FALSE))</f>
        <v>0</v>
      </c>
      <c r="N4" s="2" t="str">
        <f>IF(ISNA(VLOOKUP(L4,DataBase!$B$6:$N$160,11,FALSE)),"",VLOOKUP(L4,DataBase!$B$6:$N$160,11,FALSE))</f>
        <v/>
      </c>
      <c r="O4" s="12" t="str">
        <f>IF(ISNA(VLOOKUP(L4,DataBase!$B$6:$N$160,13,FALSE)),"",VLOOKUP(L4,DataBase!$B$6:$N$160,13,FALSE))</f>
        <v/>
      </c>
      <c r="Q4" t="str">
        <f>[1]Teams!K7</f>
        <v>Not A Player</v>
      </c>
      <c r="R4" s="2">
        <f>IF(ISNA(VLOOKUP(Q4,DataBase!$B$6:$N$160,12,FALSE)),0,VLOOKUP(Q4,DataBase!$B$6:$N$160,12,FALSE))</f>
        <v>0</v>
      </c>
      <c r="S4" s="2" t="str">
        <f>IF(ISNA(VLOOKUP(Q4,DataBase!$B$6:$N$160,11,FALSE)),"",VLOOKUP(Q4,DataBase!$B$6:$N$160,11,FALSE))</f>
        <v/>
      </c>
      <c r="T4" s="12" t="str">
        <f>IF(ISNA(VLOOKUP(Q4,DataBase!$B$6:$N$160,13,FALSE)),"",VLOOKUP(Q4,DataBase!$B$6:$N$160,13,FALSE))</f>
        <v/>
      </c>
      <c r="U4" s="10"/>
    </row>
    <row r="5" spans="2:21" x14ac:dyDescent="0.25">
      <c r="B5" t="str">
        <f>[1]Teams!B8</f>
        <v>Patrick Reed</v>
      </c>
      <c r="C5" s="2">
        <f>IF(ISNA(VLOOKUP(B5,DataBase!$B$6:$N$160,12,FALSE)),0,VLOOKUP(B5,DataBase!$B$6:$N$160,12,FALSE))</f>
        <v>0</v>
      </c>
      <c r="D5" s="2">
        <f>IF(ISNA(VLOOKUP(B5,DataBase!$B$6:$N$160,11,FALSE)),"",VLOOKUP(B5,DataBase!$B$6:$N$160,11,FALSE))</f>
        <v>101</v>
      </c>
      <c r="E5" s="12" t="str">
        <f>IF(ISNA(VLOOKUP(B5,DataBase!$B$6:$N$160,13,FALSE)),"",VLOOKUP(B5,DataBase!$B$6:$N$160,13,FALSE))</f>
        <v>MC</v>
      </c>
      <c r="G5" t="str">
        <f>[1]Teams!E8</f>
        <v>Sergio Garcia</v>
      </c>
      <c r="H5" s="2">
        <f>IF(ISNA(VLOOKUP(G5,DataBase!$B$6:$N$160,12,FALSE)),0,VLOOKUP(G5,DataBase!$B$6:$N$160,12,FALSE))</f>
        <v>0</v>
      </c>
      <c r="I5" s="2" t="str">
        <f>IF(ISNA(VLOOKUP(G5,DataBase!$B$6:$N$160,11,FALSE)),"",VLOOKUP(G5,DataBase!$B$6:$N$160,11,FALSE))</f>
        <v/>
      </c>
      <c r="J5" s="12" t="str">
        <f>IF(ISNA(VLOOKUP(G5,DataBase!$B$6:$N$160,13,FALSE)),"",VLOOKUP(G5,DataBase!$B$6:$N$160,13,FALSE))</f>
        <v/>
      </c>
      <c r="L5" t="str">
        <f>[1]Teams!H8</f>
        <v>Not A Player</v>
      </c>
      <c r="M5" s="2">
        <f>IF(ISNA(VLOOKUP(L5,DataBase!$B$6:$N$160,12,FALSE)),0,VLOOKUP(L5,DataBase!$B$6:$N$160,12,FALSE))</f>
        <v>0</v>
      </c>
      <c r="N5" s="2" t="str">
        <f>IF(ISNA(VLOOKUP(L5,DataBase!$B$6:$N$160,11,FALSE)),"",VLOOKUP(L5,DataBase!$B$6:$N$160,11,FALSE))</f>
        <v/>
      </c>
      <c r="O5" s="12" t="str">
        <f>IF(ISNA(VLOOKUP(L5,DataBase!$B$6:$N$160,13,FALSE)),"",VLOOKUP(L5,DataBase!$B$6:$N$160,13,FALSE))</f>
        <v/>
      </c>
      <c r="Q5" t="str">
        <f>[1]Teams!K8</f>
        <v>Not A Player</v>
      </c>
      <c r="R5" s="2">
        <f>IF(ISNA(VLOOKUP(Q5,DataBase!$B$6:$N$160,12,FALSE)),0,VLOOKUP(Q5,DataBase!$B$6:$N$160,12,FALSE))</f>
        <v>0</v>
      </c>
      <c r="S5" s="2" t="str">
        <f>IF(ISNA(VLOOKUP(Q5,DataBase!$B$6:$N$160,11,FALSE)),"",VLOOKUP(Q5,DataBase!$B$6:$N$160,11,FALSE))</f>
        <v/>
      </c>
      <c r="T5" s="12" t="str">
        <f>IF(ISNA(VLOOKUP(Q5,DataBase!$B$6:$N$160,13,FALSE)),"",VLOOKUP(Q5,DataBase!$B$6:$N$160,13,FALSE))</f>
        <v/>
      </c>
    </row>
    <row r="6" spans="2:21" x14ac:dyDescent="0.25">
      <c r="B6" t="str">
        <f>[1]Teams!B9</f>
        <v>Rickie Fowler</v>
      </c>
      <c r="C6" s="2">
        <f>IF(ISNA(VLOOKUP(B6,DataBase!$B$6:$N$160,12,FALSE)),0,VLOOKUP(B6,DataBase!$B$6:$N$160,12,FALSE))</f>
        <v>0</v>
      </c>
      <c r="D6" s="2" t="str">
        <f>IF(ISNA(VLOOKUP(B6,DataBase!$B$6:$N$160,11,FALSE)),"",VLOOKUP(B6,DataBase!$B$6:$N$160,11,FALSE))</f>
        <v/>
      </c>
      <c r="E6" s="12" t="str">
        <f>IF(ISNA(VLOOKUP(B6,DataBase!$B$6:$N$160,13,FALSE)),"",VLOOKUP(B6,DataBase!$B$6:$N$160,13,FALSE))</f>
        <v/>
      </c>
      <c r="G6" t="str">
        <f>[1]Teams!E9</f>
        <v>J.B. Holmes</v>
      </c>
      <c r="H6" s="2">
        <f>IF(ISNA(VLOOKUP(G6,DataBase!$B$6:$N$160,12,FALSE)),0,VLOOKUP(G6,DataBase!$B$6:$N$160,12,FALSE))</f>
        <v>0</v>
      </c>
      <c r="I6" s="2" t="str">
        <f>IF(ISNA(VLOOKUP(G6,DataBase!$B$6:$N$160,11,FALSE)),"",VLOOKUP(G6,DataBase!$B$6:$N$160,11,FALSE))</f>
        <v/>
      </c>
      <c r="J6" s="12" t="str">
        <f>IF(ISNA(VLOOKUP(G6,DataBase!$B$6:$N$160,13,FALSE)),"",VLOOKUP(G6,DataBase!$B$6:$N$160,13,FALSE))</f>
        <v/>
      </c>
      <c r="L6" t="str">
        <f>[1]Teams!H9</f>
        <v>Not A Player</v>
      </c>
      <c r="M6" s="2">
        <f>IF(ISNA(VLOOKUP(L6,DataBase!$B$6:$N$160,12,FALSE)),0,VLOOKUP(L6,DataBase!$B$6:$N$160,12,FALSE))</f>
        <v>0</v>
      </c>
      <c r="N6" s="2" t="str">
        <f>IF(ISNA(VLOOKUP(L6,DataBase!$B$6:$N$160,11,FALSE)),"",VLOOKUP(L6,DataBase!$B$6:$N$160,11,FALSE))</f>
        <v/>
      </c>
      <c r="O6" s="12" t="str">
        <f>IF(ISNA(VLOOKUP(L6,DataBase!$B$6:$N$160,13,FALSE)),"",VLOOKUP(L6,DataBase!$B$6:$N$160,13,FALSE))</f>
        <v/>
      </c>
      <c r="Q6" t="str">
        <f>[1]Teams!K9</f>
        <v>Not A Player</v>
      </c>
      <c r="R6" s="2">
        <f>IF(ISNA(VLOOKUP(Q6,DataBase!$B$6:$N$160,12,FALSE)),0,VLOOKUP(Q6,DataBase!$B$6:$N$160,12,FALSE))</f>
        <v>0</v>
      </c>
      <c r="S6" s="2" t="str">
        <f>IF(ISNA(VLOOKUP(Q6,DataBase!$B$6:$N$160,11,FALSE)),"",VLOOKUP(Q6,DataBase!$B$6:$N$160,11,FALSE))</f>
        <v/>
      </c>
      <c r="T6" s="12" t="str">
        <f>IF(ISNA(VLOOKUP(Q6,DataBase!$B$6:$N$160,13,FALSE)),"",VLOOKUP(Q6,DataBase!$B$6:$N$160,13,FALSE))</f>
        <v/>
      </c>
    </row>
    <row r="7" spans="2:21" x14ac:dyDescent="0.25">
      <c r="B7" t="str">
        <f>[1]Teams!B10</f>
        <v>Adam Scott</v>
      </c>
      <c r="C7" s="2">
        <f>IF(ISNA(VLOOKUP(B7,DataBase!$B$6:$N$160,12,FALSE)),0,VLOOKUP(B7,DataBase!$B$6:$N$160,12,FALSE))</f>
        <v>0</v>
      </c>
      <c r="D7" s="2" t="str">
        <f>IF(ISNA(VLOOKUP(B7,DataBase!$B$6:$N$160,11,FALSE)),"",VLOOKUP(B7,DataBase!$B$6:$N$160,11,FALSE))</f>
        <v/>
      </c>
      <c r="E7" s="12" t="str">
        <f>IF(ISNA(VLOOKUP(B7,DataBase!$B$6:$N$160,13,FALSE)),"",VLOOKUP(B7,DataBase!$B$6:$N$160,13,FALSE))</f>
        <v/>
      </c>
      <c r="G7" t="str">
        <f>[1]Teams!E10</f>
        <v>Adam Scott</v>
      </c>
      <c r="H7" s="2">
        <f>IF(ISNA(VLOOKUP(G7,DataBase!$B$6:$N$160,12,FALSE)),0,VLOOKUP(G7,DataBase!$B$6:$N$160,12,FALSE))</f>
        <v>0</v>
      </c>
      <c r="I7" s="2" t="str">
        <f>IF(ISNA(VLOOKUP(G7,DataBase!$B$6:$N$160,11,FALSE)),"",VLOOKUP(G7,DataBase!$B$6:$N$160,11,FALSE))</f>
        <v/>
      </c>
      <c r="J7" s="12" t="str">
        <f>IF(ISNA(VLOOKUP(G7,DataBase!$B$6:$N$160,13,FALSE)),"",VLOOKUP(G7,DataBase!$B$6:$N$160,13,FALSE))</f>
        <v/>
      </c>
      <c r="L7" t="str">
        <f>[1]Teams!H10</f>
        <v>Not A Player</v>
      </c>
      <c r="M7" s="2">
        <f>IF(ISNA(VLOOKUP(L7,DataBase!$B$6:$N$160,12,FALSE)),0,VLOOKUP(L7,DataBase!$B$6:$N$160,12,FALSE))</f>
        <v>0</v>
      </c>
      <c r="N7" s="2" t="str">
        <f>IF(ISNA(VLOOKUP(L7,DataBase!$B$6:$N$160,11,FALSE)),"",VLOOKUP(L7,DataBase!$B$6:$N$160,11,FALSE))</f>
        <v/>
      </c>
      <c r="O7" s="12" t="str">
        <f>IF(ISNA(VLOOKUP(L7,DataBase!$B$6:$N$160,13,FALSE)),"",VLOOKUP(L7,DataBase!$B$6:$N$160,13,FALSE))</f>
        <v/>
      </c>
      <c r="Q7" t="str">
        <f>[1]Teams!K10</f>
        <v>Not A Player</v>
      </c>
      <c r="R7" s="2">
        <f>IF(ISNA(VLOOKUP(Q7,DataBase!$B$6:$N$160,12,FALSE)),0,VLOOKUP(Q7,DataBase!$B$6:$N$160,12,FALSE))</f>
        <v>0</v>
      </c>
      <c r="S7" s="2" t="str">
        <f>IF(ISNA(VLOOKUP(Q7,DataBase!$B$6:$N$160,11,FALSE)),"",VLOOKUP(Q7,DataBase!$B$6:$N$160,11,FALSE))</f>
        <v/>
      </c>
      <c r="T7" s="12" t="str">
        <f>IF(ISNA(VLOOKUP(Q7,DataBase!$B$6:$N$160,13,FALSE)),"",VLOOKUP(Q7,DataBase!$B$6:$N$160,13,FALSE))</f>
        <v/>
      </c>
    </row>
    <row r="8" spans="2:21" x14ac:dyDescent="0.25">
      <c r="B8" t="str">
        <f>[1]Teams!B11</f>
        <v>Charley Hoffman</v>
      </c>
      <c r="C8" s="2">
        <f ca="1">IF(ISNA(VLOOKUP(B8,DataBase!$B$6:$N$160,12,FALSE)),0,VLOOKUP(B8,DataBase!$B$6:$N$160,12,FALSE))</f>
        <v>12449</v>
      </c>
      <c r="D8" s="2">
        <f>IF(ISNA(VLOOKUP(B8,DataBase!$B$6:$N$160,11,FALSE)),"",VLOOKUP(B8,DataBase!$B$6:$N$160,11,FALSE))</f>
        <v>64</v>
      </c>
      <c r="E8" s="12" t="str">
        <f>IF(ISNA(VLOOKUP(B8,DataBase!$B$6:$N$160,13,FALSE)),"",VLOOKUP(B8,DataBase!$B$6:$N$160,13,FALSE))</f>
        <v>F</v>
      </c>
      <c r="G8" t="str">
        <f>[1]Teams!E11</f>
        <v>Bill Haas</v>
      </c>
      <c r="H8" s="2">
        <f ca="1">IF(ISNA(VLOOKUP(G8,DataBase!$B$6:$N$160,12,FALSE)),0,VLOOKUP(G8,DataBase!$B$6:$N$160,12,FALSE))</f>
        <v>34220</v>
      </c>
      <c r="I8" s="2">
        <f>IF(ISNA(VLOOKUP(G8,DataBase!$B$6:$N$160,11,FALSE)),"",VLOOKUP(G8,DataBase!$B$6:$N$160,11,FALSE))</f>
        <v>31</v>
      </c>
      <c r="J8" s="12" t="str">
        <f>IF(ISNA(VLOOKUP(G8,DataBase!$B$6:$N$160,13,FALSE)),"",VLOOKUP(G8,DataBase!$B$6:$N$160,13,FALSE))</f>
        <v>F</v>
      </c>
      <c r="L8" t="str">
        <f>[1]Teams!H11</f>
        <v>Not A Player</v>
      </c>
      <c r="M8" s="2">
        <f>IF(ISNA(VLOOKUP(L8,DataBase!$B$6:$N$160,12,FALSE)),0,VLOOKUP(L8,DataBase!$B$6:$N$160,12,FALSE))</f>
        <v>0</v>
      </c>
      <c r="N8" s="2" t="str">
        <f>IF(ISNA(VLOOKUP(L8,DataBase!$B$6:$N$160,11,FALSE)),"",VLOOKUP(L8,DataBase!$B$6:$N$160,11,FALSE))</f>
        <v/>
      </c>
      <c r="O8" s="12" t="str">
        <f>IF(ISNA(VLOOKUP(L8,DataBase!$B$6:$N$160,13,FALSE)),"",VLOOKUP(L8,DataBase!$B$6:$N$160,13,FALSE))</f>
        <v/>
      </c>
      <c r="Q8" t="str">
        <f>[1]Teams!K11</f>
        <v>Not A Player</v>
      </c>
      <c r="R8" s="2">
        <f>IF(ISNA(VLOOKUP(Q8,DataBase!$B$6:$N$160,12,FALSE)),0,VLOOKUP(Q8,DataBase!$B$6:$N$160,12,FALSE))</f>
        <v>0</v>
      </c>
      <c r="S8" s="2" t="str">
        <f>IF(ISNA(VLOOKUP(Q8,DataBase!$B$6:$N$160,11,FALSE)),"",VLOOKUP(Q8,DataBase!$B$6:$N$160,11,FALSE))</f>
        <v/>
      </c>
      <c r="T8" s="12" t="str">
        <f>IF(ISNA(VLOOKUP(Q8,DataBase!$B$6:$N$160,13,FALSE)),"",VLOOKUP(Q8,DataBase!$B$6:$N$160,13,FALSE))</f>
        <v/>
      </c>
    </row>
    <row r="9" spans="2:21" x14ac:dyDescent="0.25">
      <c r="B9" t="str">
        <f>[1]Teams!B12</f>
        <v>Russell Henley</v>
      </c>
      <c r="C9" s="2">
        <f>IF(ISNA(VLOOKUP(B9,DataBase!$B$6:$N$160,12,FALSE)),0,VLOOKUP(B9,DataBase!$B$6:$N$160,12,FALSE))</f>
        <v>0</v>
      </c>
      <c r="D9" s="2">
        <f>IF(ISNA(VLOOKUP(B9,DataBase!$B$6:$N$160,11,FALSE)),"",VLOOKUP(B9,DataBase!$B$6:$N$160,11,FALSE))</f>
        <v>77</v>
      </c>
      <c r="E9" s="12" t="str">
        <f>IF(ISNA(VLOOKUP(B9,DataBase!$B$6:$N$160,13,FALSE)),"",VLOOKUP(B9,DataBase!$B$6:$N$160,13,FALSE))</f>
        <v>MC</v>
      </c>
      <c r="G9" t="str">
        <f>[1]Teams!E12</f>
        <v>Russell Henley</v>
      </c>
      <c r="H9" s="2">
        <f>IF(ISNA(VLOOKUP(G9,DataBase!$B$6:$N$160,12,FALSE)),0,VLOOKUP(G9,DataBase!$B$6:$N$160,12,FALSE))</f>
        <v>0</v>
      </c>
      <c r="I9" s="2">
        <f>IF(ISNA(VLOOKUP(G9,DataBase!$B$6:$N$160,11,FALSE)),"",VLOOKUP(G9,DataBase!$B$6:$N$160,11,FALSE))</f>
        <v>77</v>
      </c>
      <c r="J9" s="12" t="str">
        <f>IF(ISNA(VLOOKUP(G9,DataBase!$B$6:$N$160,13,FALSE)),"",VLOOKUP(G9,DataBase!$B$6:$N$160,13,FALSE))</f>
        <v>MC</v>
      </c>
      <c r="L9" t="str">
        <f>[1]Teams!H12</f>
        <v>Not A Player</v>
      </c>
      <c r="M9" s="2">
        <f>IF(ISNA(VLOOKUP(L9,DataBase!$B$6:$N$160,12,FALSE)),0,VLOOKUP(L9,DataBase!$B$6:$N$160,12,FALSE))</f>
        <v>0</v>
      </c>
      <c r="N9" s="2" t="str">
        <f>IF(ISNA(VLOOKUP(L9,DataBase!$B$6:$N$160,11,FALSE)),"",VLOOKUP(L9,DataBase!$B$6:$N$160,11,FALSE))</f>
        <v/>
      </c>
      <c r="O9" s="12" t="str">
        <f>IF(ISNA(VLOOKUP(L9,DataBase!$B$6:$N$160,13,FALSE)),"",VLOOKUP(L9,DataBase!$B$6:$N$160,13,FALSE))</f>
        <v/>
      </c>
      <c r="Q9" t="str">
        <f>[1]Teams!K12</f>
        <v>Not A Player</v>
      </c>
      <c r="R9" s="2">
        <f>IF(ISNA(VLOOKUP(Q9,DataBase!$B$6:$N$160,12,FALSE)),0,VLOOKUP(Q9,DataBase!$B$6:$N$160,12,FALSE))</f>
        <v>0</v>
      </c>
      <c r="S9" s="2" t="str">
        <f>IF(ISNA(VLOOKUP(Q9,DataBase!$B$6:$N$160,11,FALSE)),"",VLOOKUP(Q9,DataBase!$B$6:$N$160,11,FALSE))</f>
        <v/>
      </c>
      <c r="T9" s="12" t="str">
        <f>IF(ISNA(VLOOKUP(Q9,DataBase!$B$6:$N$160,13,FALSE)),"",VLOOKUP(Q9,DataBase!$B$6:$N$160,13,FALSE))</f>
        <v/>
      </c>
    </row>
    <row r="10" spans="2:21" x14ac:dyDescent="0.25">
      <c r="B10" t="str">
        <f>[1]Teams!B13</f>
        <v>Brandt Snedeker</v>
      </c>
      <c r="C10" s="2">
        <f ca="1">IF(ISNA(VLOOKUP(B10,DataBase!$B$6:$N$160,12,FALSE)),0,VLOOKUP(B10,DataBase!$B$6:$N$160,12,FALSE))</f>
        <v>43660</v>
      </c>
      <c r="D10" s="2">
        <f>IF(ISNA(VLOOKUP(B10,DataBase!$B$6:$N$160,11,FALSE)),"",VLOOKUP(B10,DataBase!$B$6:$N$160,11,FALSE))</f>
        <v>26</v>
      </c>
      <c r="E10" s="12" t="str">
        <f>IF(ISNA(VLOOKUP(B10,DataBase!$B$6:$N$160,13,FALSE)),"",VLOOKUP(B10,DataBase!$B$6:$N$160,13,FALSE))</f>
        <v>F</v>
      </c>
      <c r="G10" t="str">
        <f>[1]Teams!E13</f>
        <v>Brandt Snedeker</v>
      </c>
      <c r="H10" s="2">
        <f ca="1">IF(ISNA(VLOOKUP(G10,DataBase!$B$6:$N$160,12,FALSE)),0,VLOOKUP(G10,DataBase!$B$6:$N$160,12,FALSE))</f>
        <v>43660</v>
      </c>
      <c r="I10" s="2">
        <f>IF(ISNA(VLOOKUP(G10,DataBase!$B$6:$N$160,11,FALSE)),"",VLOOKUP(G10,DataBase!$B$6:$N$160,11,FALSE))</f>
        <v>26</v>
      </c>
      <c r="J10" s="12" t="str">
        <f>IF(ISNA(VLOOKUP(G10,DataBase!$B$6:$N$160,13,FALSE)),"",VLOOKUP(G10,DataBase!$B$6:$N$160,13,FALSE))</f>
        <v>F</v>
      </c>
      <c r="L10" t="str">
        <f>[1]Teams!H13</f>
        <v>Not A Player</v>
      </c>
      <c r="M10" s="2">
        <f>IF(ISNA(VLOOKUP(L10,DataBase!$B$6:$N$160,12,FALSE)),0,VLOOKUP(L10,DataBase!$B$6:$N$160,12,FALSE))</f>
        <v>0</v>
      </c>
      <c r="N10" s="2" t="str">
        <f>IF(ISNA(VLOOKUP(L10,DataBase!$B$6:$N$160,11,FALSE)),"",VLOOKUP(L10,DataBase!$B$6:$N$160,11,FALSE))</f>
        <v/>
      </c>
      <c r="O10" s="12" t="str">
        <f>IF(ISNA(VLOOKUP(L10,DataBase!$B$6:$N$160,13,FALSE)),"",VLOOKUP(L10,DataBase!$B$6:$N$160,13,FALSE))</f>
        <v/>
      </c>
      <c r="Q10" t="str">
        <f>[1]Teams!K13</f>
        <v>Not A Player</v>
      </c>
      <c r="R10" s="2">
        <f>IF(ISNA(VLOOKUP(Q10,DataBase!$B$6:$N$160,12,FALSE)),0,VLOOKUP(Q10,DataBase!$B$6:$N$160,12,FALSE))</f>
        <v>0</v>
      </c>
      <c r="S10" s="2" t="str">
        <f>IF(ISNA(VLOOKUP(Q10,DataBase!$B$6:$N$160,11,FALSE)),"",VLOOKUP(Q10,DataBase!$B$6:$N$160,11,FALSE))</f>
        <v/>
      </c>
      <c r="T10" s="12" t="str">
        <f>IF(ISNA(VLOOKUP(Q10,DataBase!$B$6:$N$160,13,FALSE)),"",VLOOKUP(Q10,DataBase!$B$6:$N$160,13,FALSE))</f>
        <v/>
      </c>
    </row>
    <row r="11" spans="2:21" x14ac:dyDescent="0.25">
      <c r="B11" t="str">
        <f>[1]Teams!B14</f>
        <v>Phil Mickelson</v>
      </c>
      <c r="C11" s="2">
        <f>IF(ISNA(VLOOKUP(B11,DataBase!$B$6:$N$160,12,FALSE)),0,VLOOKUP(B11,DataBase!$B$6:$N$160,12,FALSE))</f>
        <v>0</v>
      </c>
      <c r="D11" s="2" t="str">
        <f>IF(ISNA(VLOOKUP(B11,DataBase!$B$6:$N$160,11,FALSE)),"",VLOOKUP(B11,DataBase!$B$6:$N$160,11,FALSE))</f>
        <v/>
      </c>
      <c r="E11" s="12" t="str">
        <f>IF(ISNA(VLOOKUP(B11,DataBase!$B$6:$N$160,13,FALSE)),"",VLOOKUP(B11,DataBase!$B$6:$N$160,13,FALSE))</f>
        <v/>
      </c>
      <c r="G11" t="str">
        <f>[1]Teams!E14</f>
        <v>Kevin Streelman</v>
      </c>
      <c r="H11" s="2">
        <f ca="1">IF(ISNA(VLOOKUP(G11,DataBase!$B$6:$N$160,12,FALSE)),0,VLOOKUP(G11,DataBase!$B$6:$N$160,12,FALSE))</f>
        <v>13334</v>
      </c>
      <c r="I11" s="2">
        <f>IF(ISNA(VLOOKUP(G11,DataBase!$B$6:$N$160,11,FALSE)),"",VLOOKUP(G11,DataBase!$B$6:$N$160,11,FALSE))</f>
        <v>55</v>
      </c>
      <c r="J11" s="12" t="str">
        <f>IF(ISNA(VLOOKUP(G11,DataBase!$B$6:$N$160,13,FALSE)),"",VLOOKUP(G11,DataBase!$B$6:$N$160,13,FALSE))</f>
        <v>F</v>
      </c>
      <c r="L11" t="str">
        <f>[1]Teams!H14</f>
        <v>Not A Player</v>
      </c>
      <c r="M11" s="2">
        <f>IF(ISNA(VLOOKUP(L11,DataBase!$B$6:$N$160,12,FALSE)),0,VLOOKUP(L11,DataBase!$B$6:$N$160,12,FALSE))</f>
        <v>0</v>
      </c>
      <c r="N11" s="2" t="str">
        <f>IF(ISNA(VLOOKUP(L11,DataBase!$B$6:$N$160,11,FALSE)),"",VLOOKUP(L11,DataBase!$B$6:$N$160,11,FALSE))</f>
        <v/>
      </c>
      <c r="O11" s="12" t="str">
        <f>IF(ISNA(VLOOKUP(L11,DataBase!$B$6:$N$160,13,FALSE)),"",VLOOKUP(L11,DataBase!$B$6:$N$160,13,FALSE))</f>
        <v/>
      </c>
      <c r="Q11" t="str">
        <f>[1]Teams!K14</f>
        <v>Not A Player</v>
      </c>
      <c r="R11" s="2">
        <f>IF(ISNA(VLOOKUP(Q11,DataBase!$B$6:$N$160,12,FALSE)),0,VLOOKUP(Q11,DataBase!$B$6:$N$160,12,FALSE))</f>
        <v>0</v>
      </c>
      <c r="S11" s="2" t="str">
        <f>IF(ISNA(VLOOKUP(Q11,DataBase!$B$6:$N$160,11,FALSE)),"",VLOOKUP(Q11,DataBase!$B$6:$N$160,11,FALSE))</f>
        <v/>
      </c>
      <c r="T11" s="12" t="str">
        <f>IF(ISNA(VLOOKUP(Q11,DataBase!$B$6:$N$160,13,FALSE)),"",VLOOKUP(Q11,DataBase!$B$6:$N$160,13,FALSE))</f>
        <v/>
      </c>
    </row>
    <row r="12" spans="2:21" x14ac:dyDescent="0.25">
      <c r="B12" t="str">
        <f>[1]Teams!B15</f>
        <v>Tim Clark</v>
      </c>
      <c r="C12" s="2">
        <f>IF(ISNA(VLOOKUP(B12,DataBase!$B$6:$N$160,12,FALSE)),0,VLOOKUP(B12,DataBase!$B$6:$N$160,12,FALSE))</f>
        <v>0</v>
      </c>
      <c r="D12" s="2" t="str">
        <f>IF(ISNA(VLOOKUP(B12,DataBase!$B$6:$N$160,11,FALSE)),"",VLOOKUP(B12,DataBase!$B$6:$N$160,11,FALSE))</f>
        <v/>
      </c>
      <c r="E12" s="12" t="str">
        <f>IF(ISNA(VLOOKUP(B12,DataBase!$B$6:$N$160,13,FALSE)),"",VLOOKUP(B12,DataBase!$B$6:$N$160,13,FALSE))</f>
        <v/>
      </c>
      <c r="G12" t="str">
        <f>[1]Teams!E15</f>
        <v>Tim Clark</v>
      </c>
      <c r="H12" s="2">
        <f>IF(ISNA(VLOOKUP(G12,DataBase!$B$6:$N$160,12,FALSE)),0,VLOOKUP(G12,DataBase!$B$6:$N$160,12,FALSE))</f>
        <v>0</v>
      </c>
      <c r="I12" s="2" t="str">
        <f>IF(ISNA(VLOOKUP(G12,DataBase!$B$6:$N$160,11,FALSE)),"",VLOOKUP(G12,DataBase!$B$6:$N$160,11,FALSE))</f>
        <v/>
      </c>
      <c r="J12" s="12" t="str">
        <f>IF(ISNA(VLOOKUP(G12,DataBase!$B$6:$N$160,13,FALSE)),"",VLOOKUP(G12,DataBase!$B$6:$N$160,13,FALSE))</f>
        <v/>
      </c>
      <c r="L12" t="str">
        <f>[1]Teams!H15</f>
        <v>Not A Player</v>
      </c>
      <c r="M12" s="2">
        <f>IF(ISNA(VLOOKUP(L12,DataBase!$B$6:$N$160,12,FALSE)),0,VLOOKUP(L12,DataBase!$B$6:$N$160,12,FALSE))</f>
        <v>0</v>
      </c>
      <c r="N12" s="2" t="str">
        <f>IF(ISNA(VLOOKUP(L12,DataBase!$B$6:$N$160,11,FALSE)),"",VLOOKUP(L12,DataBase!$B$6:$N$160,11,FALSE))</f>
        <v/>
      </c>
      <c r="O12" s="12" t="str">
        <f>IF(ISNA(VLOOKUP(L12,DataBase!$B$6:$N$160,13,FALSE)),"",VLOOKUP(L12,DataBase!$B$6:$N$160,13,FALSE))</f>
        <v/>
      </c>
      <c r="Q12" t="str">
        <f>[1]Teams!K15</f>
        <v>Not A Player</v>
      </c>
      <c r="R12" s="2">
        <f>IF(ISNA(VLOOKUP(Q12,DataBase!$B$6:$N$160,12,FALSE)),0,VLOOKUP(Q12,DataBase!$B$6:$N$160,12,FALSE))</f>
        <v>0</v>
      </c>
      <c r="S12" s="2" t="str">
        <f>IF(ISNA(VLOOKUP(Q12,DataBase!$B$6:$N$160,11,FALSE)),"",VLOOKUP(Q12,DataBase!$B$6:$N$160,11,FALSE))</f>
        <v/>
      </c>
      <c r="T12" s="12" t="str">
        <f>IF(ISNA(VLOOKUP(Q12,DataBase!$B$6:$N$160,13,FALSE)),"",VLOOKUP(Q12,DataBase!$B$6:$N$160,13,FALSE))</f>
        <v/>
      </c>
    </row>
    <row r="13" spans="2:21" x14ac:dyDescent="0.25">
      <c r="B13" t="str">
        <f>[1]Teams!B16</f>
        <v>Ian Poulter</v>
      </c>
      <c r="C13" s="2">
        <f ca="1">IF(ISNA(VLOOKUP(B13,DataBase!$B$6:$N$160,12,FALSE)),0,VLOOKUP(B13,DataBase!$B$6:$N$160,12,FALSE))</f>
        <v>69325</v>
      </c>
      <c r="D13" s="2">
        <f>IF(ISNA(VLOOKUP(B13,DataBase!$B$6:$N$160,11,FALSE)),"",VLOOKUP(B13,DataBase!$B$6:$N$160,11,FALSE))</f>
        <v>18</v>
      </c>
      <c r="E13" s="12" t="str">
        <f>IF(ISNA(VLOOKUP(B13,DataBase!$B$6:$N$160,13,FALSE)),"",VLOOKUP(B13,DataBase!$B$6:$N$160,13,FALSE))</f>
        <v>F</v>
      </c>
      <c r="G13" t="str">
        <f>[1]Teams!E16</f>
        <v>Russell Knox</v>
      </c>
      <c r="H13" s="2">
        <f ca="1">IF(ISNA(VLOOKUP(G13,DataBase!$B$6:$N$160,12,FALSE)),0,VLOOKUP(G13,DataBase!$B$6:$N$160,12,FALSE))</f>
        <v>69325</v>
      </c>
      <c r="I13" s="2">
        <f>IF(ISNA(VLOOKUP(G13,DataBase!$B$6:$N$160,11,FALSE)),"",VLOOKUP(G13,DataBase!$B$6:$N$160,11,FALSE))</f>
        <v>18</v>
      </c>
      <c r="J13" s="12" t="str">
        <f>IF(ISNA(VLOOKUP(G13,DataBase!$B$6:$N$160,13,FALSE)),"",VLOOKUP(G13,DataBase!$B$6:$N$160,13,FALSE))</f>
        <v>F</v>
      </c>
      <c r="L13" t="str">
        <f>[1]Teams!H16</f>
        <v>Not A Player</v>
      </c>
      <c r="M13" s="2">
        <f>IF(ISNA(VLOOKUP(L13,DataBase!$B$6:$N$160,12,FALSE)),0,VLOOKUP(L13,DataBase!$B$6:$N$160,12,FALSE))</f>
        <v>0</v>
      </c>
      <c r="N13" s="2" t="str">
        <f>IF(ISNA(VLOOKUP(L13,DataBase!$B$6:$N$160,11,FALSE)),"",VLOOKUP(L13,DataBase!$B$6:$N$160,11,FALSE))</f>
        <v/>
      </c>
      <c r="O13" s="12" t="str">
        <f>IF(ISNA(VLOOKUP(L13,DataBase!$B$6:$N$160,13,FALSE)),"",VLOOKUP(L13,DataBase!$B$6:$N$160,13,FALSE))</f>
        <v/>
      </c>
      <c r="Q13" t="str">
        <f>[1]Teams!K16</f>
        <v>Not A Player</v>
      </c>
      <c r="R13" s="2">
        <f>IF(ISNA(VLOOKUP(Q13,DataBase!$B$6:$N$160,12,FALSE)),0,VLOOKUP(Q13,DataBase!$B$6:$N$160,12,FALSE))</f>
        <v>0</v>
      </c>
      <c r="S13" s="2" t="str">
        <f>IF(ISNA(VLOOKUP(Q13,DataBase!$B$6:$N$160,11,FALSE)),"",VLOOKUP(Q13,DataBase!$B$6:$N$160,11,FALSE))</f>
        <v/>
      </c>
      <c r="T13" s="12" t="str">
        <f>IF(ISNA(VLOOKUP(Q13,DataBase!$B$6:$N$160,13,FALSE)),"",VLOOKUP(Q13,DataBase!$B$6:$N$160,13,FALSE))</f>
        <v/>
      </c>
    </row>
    <row r="14" spans="2:21" x14ac:dyDescent="0.25">
      <c r="B14" t="str">
        <f>[1]Teams!B17</f>
        <v>Graeme McDowell</v>
      </c>
      <c r="C14" s="2">
        <f ca="1">IF(ISNA(VLOOKUP(B14,DataBase!$B$6:$N$160,12,FALSE)),0,VLOOKUP(B14,DataBase!$B$6:$N$160,12,FALSE))</f>
        <v>43660</v>
      </c>
      <c r="D14" s="2">
        <f>IF(ISNA(VLOOKUP(B14,DataBase!$B$6:$N$160,11,FALSE)),"",VLOOKUP(B14,DataBase!$B$6:$N$160,11,FALSE))</f>
        <v>26</v>
      </c>
      <c r="E14" s="12" t="str">
        <f>IF(ISNA(VLOOKUP(B14,DataBase!$B$6:$N$160,13,FALSE)),"",VLOOKUP(B14,DataBase!$B$6:$N$160,13,FALSE))</f>
        <v>F</v>
      </c>
      <c r="G14" t="str">
        <f>[1]Teams!E17</f>
        <v>Seung-Yul Noh</v>
      </c>
      <c r="H14" s="2">
        <f>IF(ISNA(VLOOKUP(G14,DataBase!$B$6:$N$160,12,FALSE)),0,VLOOKUP(G14,DataBase!$B$6:$N$160,12,FALSE))</f>
        <v>0</v>
      </c>
      <c r="I14" s="2">
        <f>IF(ISNA(VLOOKUP(G14,DataBase!$B$6:$N$160,11,FALSE)),"",VLOOKUP(G14,DataBase!$B$6:$N$160,11,FALSE))</f>
        <v>87</v>
      </c>
      <c r="J14" s="12" t="str">
        <f>IF(ISNA(VLOOKUP(G14,DataBase!$B$6:$N$160,13,FALSE)),"",VLOOKUP(G14,DataBase!$B$6:$N$160,13,FALSE))</f>
        <v>MC</v>
      </c>
      <c r="L14" t="str">
        <f>[1]Teams!H17</f>
        <v>Not A Player</v>
      </c>
      <c r="M14" s="2">
        <f>IF(ISNA(VLOOKUP(L14,DataBase!$B$6:$N$160,12,FALSE)),0,VLOOKUP(L14,DataBase!$B$6:$N$160,12,FALSE))</f>
        <v>0</v>
      </c>
      <c r="N14" s="2" t="str">
        <f>IF(ISNA(VLOOKUP(L14,DataBase!$B$6:$N$160,11,FALSE)),"",VLOOKUP(L14,DataBase!$B$6:$N$160,11,FALSE))</f>
        <v/>
      </c>
      <c r="O14" s="12" t="str">
        <f>IF(ISNA(VLOOKUP(L14,DataBase!$B$6:$N$160,13,FALSE)),"",VLOOKUP(L14,DataBase!$B$6:$N$160,13,FALSE))</f>
        <v/>
      </c>
      <c r="Q14" t="str">
        <f>[1]Teams!K17</f>
        <v>Not A Player</v>
      </c>
      <c r="R14" s="2">
        <f>IF(ISNA(VLOOKUP(Q14,DataBase!$B$6:$N$160,12,FALSE)),0,VLOOKUP(Q14,DataBase!$B$6:$N$160,12,FALSE))</f>
        <v>0</v>
      </c>
      <c r="S14" s="2" t="str">
        <f>IF(ISNA(VLOOKUP(Q14,DataBase!$B$6:$N$160,11,FALSE)),"",VLOOKUP(Q14,DataBase!$B$6:$N$160,11,FALSE))</f>
        <v/>
      </c>
      <c r="T14" s="12" t="str">
        <f>IF(ISNA(VLOOKUP(Q14,DataBase!$B$6:$N$160,13,FALSE)),"",VLOOKUP(Q14,DataBase!$B$6:$N$160,13,FALSE))</f>
        <v/>
      </c>
    </row>
    <row r="15" spans="2:21" x14ac:dyDescent="0.25">
      <c r="B15" t="str">
        <f>[1]Teams!B18</f>
        <v>Chesson Hadley</v>
      </c>
      <c r="C15" s="2">
        <f>IF(ISNA(VLOOKUP(B15,DataBase!$B$6:$N$160,12,FALSE)),0,VLOOKUP(B15,DataBase!$B$6:$N$160,12,FALSE))</f>
        <v>0</v>
      </c>
      <c r="D15" s="2">
        <f>IF(ISNA(VLOOKUP(B15,DataBase!$B$6:$N$160,11,FALSE)),"",VLOOKUP(B15,DataBase!$B$6:$N$160,11,FALSE))</f>
        <v>118</v>
      </c>
      <c r="E15" s="12" t="str">
        <f>IF(ISNA(VLOOKUP(B15,DataBase!$B$6:$N$160,13,FALSE)),"",VLOOKUP(B15,DataBase!$B$6:$N$160,13,FALSE))</f>
        <v>MC</v>
      </c>
      <c r="G15" t="str">
        <f>[1]Teams!E18</f>
        <v>Chesson Hadley</v>
      </c>
      <c r="H15" s="2">
        <f>IF(ISNA(VLOOKUP(G15,DataBase!$B$6:$N$160,12,FALSE)),0,VLOOKUP(G15,DataBase!$B$6:$N$160,12,FALSE))</f>
        <v>0</v>
      </c>
      <c r="I15" s="2">
        <f>IF(ISNA(VLOOKUP(G15,DataBase!$B$6:$N$160,11,FALSE)),"",VLOOKUP(G15,DataBase!$B$6:$N$160,11,FALSE))</f>
        <v>118</v>
      </c>
      <c r="J15" s="12" t="str">
        <f>IF(ISNA(VLOOKUP(G15,DataBase!$B$6:$N$160,13,FALSE)),"",VLOOKUP(G15,DataBase!$B$6:$N$160,13,FALSE))</f>
        <v>MC</v>
      </c>
      <c r="L15" t="str">
        <f>[1]Teams!H18</f>
        <v>Not A Player</v>
      </c>
      <c r="M15" s="2">
        <f>IF(ISNA(VLOOKUP(L15,DataBase!$B$6:$N$160,12,FALSE)),0,VLOOKUP(L15,DataBase!$B$6:$N$160,12,FALSE))</f>
        <v>0</v>
      </c>
      <c r="N15" s="2" t="str">
        <f>IF(ISNA(VLOOKUP(L15,DataBase!$B$6:$N$160,11,FALSE)),"",VLOOKUP(L15,DataBase!$B$6:$N$160,11,FALSE))</f>
        <v/>
      </c>
      <c r="O15" s="12" t="str">
        <f>IF(ISNA(VLOOKUP(L15,DataBase!$B$6:$N$160,13,FALSE)),"",VLOOKUP(L15,DataBase!$B$6:$N$160,13,FALSE))</f>
        <v/>
      </c>
      <c r="Q15" t="str">
        <f>[1]Teams!K18</f>
        <v>Not A Player</v>
      </c>
      <c r="R15" s="2">
        <f>IF(ISNA(VLOOKUP(Q15,DataBase!$B$6:$N$160,12,FALSE)),0,VLOOKUP(Q15,DataBase!$B$6:$N$160,12,FALSE))</f>
        <v>0</v>
      </c>
      <c r="S15" s="2" t="str">
        <f>IF(ISNA(VLOOKUP(Q15,DataBase!$B$6:$N$160,11,FALSE)),"",VLOOKUP(Q15,DataBase!$B$6:$N$160,11,FALSE))</f>
        <v/>
      </c>
      <c r="T15" s="12" t="str">
        <f>IF(ISNA(VLOOKUP(Q15,DataBase!$B$6:$N$160,13,FALSE)),"",VLOOKUP(Q15,DataBase!$B$6:$N$160,13,FALSE))</f>
        <v/>
      </c>
    </row>
    <row r="16" spans="2:21" x14ac:dyDescent="0.25">
      <c r="B16" t="str">
        <f>[1]Teams!B19</f>
        <v>Charl Schwartzel</v>
      </c>
      <c r="C16" s="2">
        <f ca="1">IF(ISNA(VLOOKUP(B16,DataBase!$B$6:$N$160,12,FALSE)),0,VLOOKUP(B16,DataBase!$B$6:$N$160,12,FALSE))</f>
        <v>13334</v>
      </c>
      <c r="D16" s="2">
        <f>IF(ISNA(VLOOKUP(B16,DataBase!$B$6:$N$160,11,FALSE)),"",VLOOKUP(B16,DataBase!$B$6:$N$160,11,FALSE))</f>
        <v>55</v>
      </c>
      <c r="E16" s="12" t="str">
        <f>IF(ISNA(VLOOKUP(B16,DataBase!$B$6:$N$160,13,FALSE)),"",VLOOKUP(B16,DataBase!$B$6:$N$160,13,FALSE))</f>
        <v>F</v>
      </c>
      <c r="G16" t="str">
        <f>[1]Teams!E19</f>
        <v>James Hahn</v>
      </c>
      <c r="H16" s="2">
        <f ca="1">IF(ISNA(VLOOKUP(G16,DataBase!$B$6:$N$160,12,FALSE)),0,VLOOKUP(G16,DataBase!$B$6:$N$160,12,FALSE))</f>
        <v>12803</v>
      </c>
      <c r="I16" s="2">
        <f>IF(ISNA(VLOOKUP(G16,DataBase!$B$6:$N$160,11,FALSE)),"",VLOOKUP(G16,DataBase!$B$6:$N$160,11,FALSE))</f>
        <v>60</v>
      </c>
      <c r="J16" s="12" t="str">
        <f>IF(ISNA(VLOOKUP(G16,DataBase!$B$6:$N$160,13,FALSE)),"",VLOOKUP(G16,DataBase!$B$6:$N$160,13,FALSE))</f>
        <v>F</v>
      </c>
      <c r="L16" t="str">
        <f>[1]Teams!H19</f>
        <v>Not A Player</v>
      </c>
      <c r="M16" s="2">
        <f>IF(ISNA(VLOOKUP(L16,DataBase!$B$6:$N$160,12,FALSE)),0,VLOOKUP(L16,DataBase!$B$6:$N$160,12,FALSE))</f>
        <v>0</v>
      </c>
      <c r="N16" s="2" t="str">
        <f>IF(ISNA(VLOOKUP(L16,DataBase!$B$6:$N$160,11,FALSE)),"",VLOOKUP(L16,DataBase!$B$6:$N$160,11,FALSE))</f>
        <v/>
      </c>
      <c r="O16" s="12" t="str">
        <f>IF(ISNA(VLOOKUP(L16,DataBase!$B$6:$N$160,13,FALSE)),"",VLOOKUP(L16,DataBase!$B$6:$N$160,13,FALSE))</f>
        <v/>
      </c>
      <c r="Q16" t="str">
        <f>[1]Teams!K19</f>
        <v>Not A Player</v>
      </c>
      <c r="R16" s="2">
        <f>IF(ISNA(VLOOKUP(Q16,DataBase!$B$6:$N$160,12,FALSE)),0,VLOOKUP(Q16,DataBase!$B$6:$N$160,12,FALSE))</f>
        <v>0</v>
      </c>
      <c r="S16" s="2" t="str">
        <f>IF(ISNA(VLOOKUP(Q16,DataBase!$B$6:$N$160,11,FALSE)),"",VLOOKUP(Q16,DataBase!$B$6:$N$160,11,FALSE))</f>
        <v/>
      </c>
      <c r="T16" s="12" t="str">
        <f>IF(ISNA(VLOOKUP(Q16,DataBase!$B$6:$N$160,13,FALSE)),"",VLOOKUP(Q16,DataBase!$B$6:$N$160,13,FALSE))</f>
        <v/>
      </c>
    </row>
    <row r="17" spans="2:20" x14ac:dyDescent="0.25">
      <c r="B17" t="str">
        <f>[1]Teams!B20</f>
        <v>Morgan Hoffmann</v>
      </c>
      <c r="C17" s="2">
        <f ca="1">IF(ISNA(VLOOKUP(B17,DataBase!$B$6:$N$160,12,FALSE)),0,VLOOKUP(B17,DataBase!$B$6:$N$160,12,FALSE))</f>
        <v>165200</v>
      </c>
      <c r="D17" s="2">
        <f>IF(ISNA(VLOOKUP(B17,DataBase!$B$6:$N$160,11,FALSE)),"",VLOOKUP(B17,DataBase!$B$6:$N$160,11,FALSE))</f>
        <v>9</v>
      </c>
      <c r="E17" s="12" t="str">
        <f>IF(ISNA(VLOOKUP(B17,DataBase!$B$6:$N$160,13,FALSE)),"",VLOOKUP(B17,DataBase!$B$6:$N$160,13,FALSE))</f>
        <v>F</v>
      </c>
      <c r="G17" t="str">
        <f>[1]Teams!E20</f>
        <v>Angel Cabrera</v>
      </c>
      <c r="H17" s="2">
        <f>IF(ISNA(VLOOKUP(G17,DataBase!$B$6:$N$160,12,FALSE)),0,VLOOKUP(G17,DataBase!$B$6:$N$160,12,FALSE))</f>
        <v>0</v>
      </c>
      <c r="I17" s="2" t="str">
        <f>IF(ISNA(VLOOKUP(G17,DataBase!$B$6:$N$160,11,FALSE)),"",VLOOKUP(G17,DataBase!$B$6:$N$160,11,FALSE))</f>
        <v/>
      </c>
      <c r="J17" s="12" t="str">
        <f>IF(ISNA(VLOOKUP(G17,DataBase!$B$6:$N$160,13,FALSE)),"",VLOOKUP(G17,DataBase!$B$6:$N$160,13,FALSE))</f>
        <v/>
      </c>
      <c r="L17" t="str">
        <f>[1]Teams!H20</f>
        <v>Not A Player</v>
      </c>
      <c r="M17" s="2">
        <f>IF(ISNA(VLOOKUP(L17,DataBase!$B$6:$N$160,12,FALSE)),0,VLOOKUP(L17,DataBase!$B$6:$N$160,12,FALSE))</f>
        <v>0</v>
      </c>
      <c r="N17" s="2" t="str">
        <f>IF(ISNA(VLOOKUP(L17,DataBase!$B$6:$N$160,11,FALSE)),"",VLOOKUP(L17,DataBase!$B$6:$N$160,11,FALSE))</f>
        <v/>
      </c>
      <c r="O17" s="12" t="str">
        <f>IF(ISNA(VLOOKUP(L17,DataBase!$B$6:$N$160,13,FALSE)),"",VLOOKUP(L17,DataBase!$B$6:$N$160,13,FALSE))</f>
        <v/>
      </c>
      <c r="Q17" t="str">
        <f>[1]Teams!K20</f>
        <v>Not A Player</v>
      </c>
      <c r="R17" s="2">
        <f>IF(ISNA(VLOOKUP(Q17,DataBase!$B$6:$N$160,12,FALSE)),0,VLOOKUP(Q17,DataBase!$B$6:$N$160,12,FALSE))</f>
        <v>0</v>
      </c>
      <c r="S17" s="2" t="str">
        <f>IF(ISNA(VLOOKUP(Q17,DataBase!$B$6:$N$160,11,FALSE)),"",VLOOKUP(Q17,DataBase!$B$6:$N$160,11,FALSE))</f>
        <v/>
      </c>
      <c r="T17" s="12" t="str">
        <f>IF(ISNA(VLOOKUP(Q17,DataBase!$B$6:$N$160,13,FALSE)),"",VLOOKUP(Q17,DataBase!$B$6:$N$160,13,FALSE))</f>
        <v/>
      </c>
    </row>
    <row r="18" spans="2:20" x14ac:dyDescent="0.25">
      <c r="B18" t="str">
        <f>[1]Teams!B21</f>
        <v>Jason Dufner</v>
      </c>
      <c r="C18" s="2">
        <f ca="1">IF(ISNA(VLOOKUP(B18,DataBase!$B$6:$N$160,12,FALSE)),0,VLOOKUP(B18,DataBase!$B$6:$N$160,12,FALSE))</f>
        <v>25370</v>
      </c>
      <c r="D18" s="2">
        <f>IF(ISNA(VLOOKUP(B18,DataBase!$B$6:$N$160,11,FALSE)),"",VLOOKUP(B18,DataBase!$B$6:$N$160,11,FALSE))</f>
        <v>37</v>
      </c>
      <c r="E18" s="12" t="str">
        <f>IF(ISNA(VLOOKUP(B18,DataBase!$B$6:$N$160,13,FALSE)),"",VLOOKUP(B18,DataBase!$B$6:$N$160,13,FALSE))</f>
        <v>F</v>
      </c>
      <c r="G18" t="str">
        <f>[1]Teams!E21</f>
        <v>Erik Compton</v>
      </c>
      <c r="H18" s="2">
        <f>IF(ISNA(VLOOKUP(G18,DataBase!$B$6:$N$160,12,FALSE)),0,VLOOKUP(G18,DataBase!$B$6:$N$160,12,FALSE))</f>
        <v>0</v>
      </c>
      <c r="I18" s="2" t="str">
        <f>IF(ISNA(VLOOKUP(G18,DataBase!$B$6:$N$160,11,FALSE)),"",VLOOKUP(G18,DataBase!$B$6:$N$160,11,FALSE))</f>
        <v/>
      </c>
      <c r="J18" s="12" t="str">
        <f>IF(ISNA(VLOOKUP(G18,DataBase!$B$6:$N$160,13,FALSE)),"",VLOOKUP(G18,DataBase!$B$6:$N$160,13,FALSE))</f>
        <v/>
      </c>
      <c r="L18" t="str">
        <f>[1]Teams!H21</f>
        <v>Not A Player</v>
      </c>
      <c r="M18" s="2">
        <f>IF(ISNA(VLOOKUP(L18,DataBase!$B$6:$N$160,12,FALSE)),0,VLOOKUP(L18,DataBase!$B$6:$N$160,12,FALSE))</f>
        <v>0</v>
      </c>
      <c r="N18" s="2" t="str">
        <f>IF(ISNA(VLOOKUP(L18,DataBase!$B$6:$N$160,11,FALSE)),"",VLOOKUP(L18,DataBase!$B$6:$N$160,11,FALSE))</f>
        <v/>
      </c>
      <c r="O18" s="12" t="str">
        <f>IF(ISNA(VLOOKUP(L18,DataBase!$B$6:$N$160,13,FALSE)),"",VLOOKUP(L18,DataBase!$B$6:$N$160,13,FALSE))</f>
        <v/>
      </c>
      <c r="Q18" t="str">
        <f>[1]Teams!K21</f>
        <v>Not A Player</v>
      </c>
      <c r="R18" s="2">
        <f>IF(ISNA(VLOOKUP(Q18,DataBase!$B$6:$N$160,12,FALSE)),0,VLOOKUP(Q18,DataBase!$B$6:$N$160,12,FALSE))</f>
        <v>0</v>
      </c>
      <c r="S18" s="2" t="str">
        <f>IF(ISNA(VLOOKUP(Q18,DataBase!$B$6:$N$160,11,FALSE)),"",VLOOKUP(Q18,DataBase!$B$6:$N$160,11,FALSE))</f>
        <v/>
      </c>
      <c r="T18" s="12" t="str">
        <f>IF(ISNA(VLOOKUP(Q18,DataBase!$B$6:$N$160,13,FALSE)),"",VLOOKUP(Q18,DataBase!$B$6:$N$160,13,FALSE))</f>
        <v/>
      </c>
    </row>
    <row r="19" spans="2:20" x14ac:dyDescent="0.25">
      <c r="B19" t="str">
        <f>[1]Teams!B22</f>
        <v>Geoff Ogilvy</v>
      </c>
      <c r="C19" s="2">
        <f>IF(ISNA(VLOOKUP(B19,DataBase!$B$6:$N$160,12,FALSE)),0,VLOOKUP(B19,DataBase!$B$6:$N$160,12,FALSE))</f>
        <v>0</v>
      </c>
      <c r="D19" s="2" t="str">
        <f>IF(ISNA(VLOOKUP(B19,DataBase!$B$6:$N$160,11,FALSE)),"",VLOOKUP(B19,DataBase!$B$6:$N$160,11,FALSE))</f>
        <v/>
      </c>
      <c r="E19" s="12" t="str">
        <f>IF(ISNA(VLOOKUP(B19,DataBase!$B$6:$N$160,13,FALSE)),"",VLOOKUP(B19,DataBase!$B$6:$N$160,13,FALSE))</f>
        <v/>
      </c>
      <c r="G19" t="str">
        <f>[1]Teams!E22</f>
        <v>Camilo Villegas</v>
      </c>
      <c r="H19" s="2">
        <f>IF(ISNA(VLOOKUP(G19,DataBase!$B$6:$N$160,12,FALSE)),0,VLOOKUP(G19,DataBase!$B$6:$N$160,12,FALSE))</f>
        <v>0</v>
      </c>
      <c r="I19" s="2" t="str">
        <f>IF(ISNA(VLOOKUP(G19,DataBase!$B$6:$N$160,11,FALSE)),"",VLOOKUP(G19,DataBase!$B$6:$N$160,11,FALSE))</f>
        <v/>
      </c>
      <c r="J19" s="12" t="str">
        <f>IF(ISNA(VLOOKUP(G19,DataBase!$B$6:$N$160,13,FALSE)),"",VLOOKUP(G19,DataBase!$B$6:$N$160,13,FALSE))</f>
        <v/>
      </c>
      <c r="L19" t="str">
        <f>[1]Teams!H22</f>
        <v>Not A Player</v>
      </c>
      <c r="M19" s="2">
        <f>IF(ISNA(VLOOKUP(L19,DataBase!$B$6:$N$160,12,FALSE)),0,VLOOKUP(L19,DataBase!$B$6:$N$160,12,FALSE))</f>
        <v>0</v>
      </c>
      <c r="N19" s="2" t="str">
        <f>IF(ISNA(VLOOKUP(L19,DataBase!$B$6:$N$160,11,FALSE)),"",VLOOKUP(L19,DataBase!$B$6:$N$160,11,FALSE))</f>
        <v/>
      </c>
      <c r="O19" s="12" t="str">
        <f>IF(ISNA(VLOOKUP(L19,DataBase!$B$6:$N$160,13,FALSE)),"",VLOOKUP(L19,DataBase!$B$6:$N$160,13,FALSE))</f>
        <v/>
      </c>
      <c r="Q19" t="str">
        <f>[1]Teams!K22</f>
        <v>Not A Player</v>
      </c>
      <c r="R19" s="2">
        <f>IF(ISNA(VLOOKUP(Q19,DataBase!$B$6:$N$160,12,FALSE)),0,VLOOKUP(Q19,DataBase!$B$6:$N$160,12,FALSE))</f>
        <v>0</v>
      </c>
      <c r="S19" s="2" t="str">
        <f>IF(ISNA(VLOOKUP(Q19,DataBase!$B$6:$N$160,11,FALSE)),"",VLOOKUP(Q19,DataBase!$B$6:$N$160,11,FALSE))</f>
        <v/>
      </c>
      <c r="T19" s="12" t="str">
        <f>IF(ISNA(VLOOKUP(Q19,DataBase!$B$6:$N$160,13,FALSE)),"",VLOOKUP(Q19,DataBase!$B$6:$N$160,13,FALSE))</f>
        <v/>
      </c>
    </row>
    <row r="20" spans="2:20" x14ac:dyDescent="0.25">
      <c r="B20" t="str">
        <f>[1]Teams!B23</f>
        <v>Brooks Koepka</v>
      </c>
      <c r="C20" s="2">
        <f>IF(ISNA(VLOOKUP(B20,DataBase!$B$6:$N$160,12,FALSE)),0,VLOOKUP(B20,DataBase!$B$6:$N$160,12,FALSE))</f>
        <v>0</v>
      </c>
      <c r="D20" s="2" t="str">
        <f>IF(ISNA(VLOOKUP(B20,DataBase!$B$6:$N$160,11,FALSE)),"",VLOOKUP(B20,DataBase!$B$6:$N$160,11,FALSE))</f>
        <v/>
      </c>
      <c r="E20" s="12" t="str">
        <f>IF(ISNA(VLOOKUP(B20,DataBase!$B$6:$N$160,13,FALSE)),"",VLOOKUP(B20,DataBase!$B$6:$N$160,13,FALSE))</f>
        <v/>
      </c>
      <c r="G20" t="str">
        <f>[1]Teams!E23</f>
        <v>Lee Westwood</v>
      </c>
      <c r="H20" s="2">
        <f>IF(ISNA(VLOOKUP(G20,DataBase!$B$6:$N$160,12,FALSE)),0,VLOOKUP(G20,DataBase!$B$6:$N$160,12,FALSE))</f>
        <v>0</v>
      </c>
      <c r="I20" s="2" t="str">
        <f>IF(ISNA(VLOOKUP(G20,DataBase!$B$6:$N$160,11,FALSE)),"",VLOOKUP(G20,DataBase!$B$6:$N$160,11,FALSE))</f>
        <v/>
      </c>
      <c r="J20" s="12" t="str">
        <f>IF(ISNA(VLOOKUP(G20,DataBase!$B$6:$N$160,13,FALSE)),"",VLOOKUP(G20,DataBase!$B$6:$N$160,13,FALSE))</f>
        <v/>
      </c>
      <c r="L20" t="str">
        <f>[1]Teams!H23</f>
        <v>Not A Player</v>
      </c>
      <c r="M20" s="2">
        <f>IF(ISNA(VLOOKUP(L20,DataBase!$B$6:$N$160,12,FALSE)),0,VLOOKUP(L20,DataBase!$B$6:$N$160,12,FALSE))</f>
        <v>0</v>
      </c>
      <c r="N20" s="2" t="str">
        <f>IF(ISNA(VLOOKUP(L20,DataBase!$B$6:$N$160,11,FALSE)),"",VLOOKUP(L20,DataBase!$B$6:$N$160,11,FALSE))</f>
        <v/>
      </c>
      <c r="O20" s="12" t="str">
        <f>IF(ISNA(VLOOKUP(L20,DataBase!$B$6:$N$160,13,FALSE)),"",VLOOKUP(L20,DataBase!$B$6:$N$160,13,FALSE))</f>
        <v/>
      </c>
      <c r="Q20" t="str">
        <f>[1]Teams!K23</f>
        <v>Not A Player</v>
      </c>
      <c r="R20" s="2">
        <f>IF(ISNA(VLOOKUP(Q20,DataBase!$B$6:$N$160,12,FALSE)),0,VLOOKUP(Q20,DataBase!$B$6:$N$160,12,FALSE))</f>
        <v>0</v>
      </c>
      <c r="S20" s="2" t="str">
        <f>IF(ISNA(VLOOKUP(Q20,DataBase!$B$6:$N$160,11,FALSE)),"",VLOOKUP(Q20,DataBase!$B$6:$N$160,11,FALSE))</f>
        <v/>
      </c>
      <c r="T20" s="12" t="str">
        <f>IF(ISNA(VLOOKUP(Q20,DataBase!$B$6:$N$160,13,FALSE)),"",VLOOKUP(Q20,DataBase!$B$6:$N$160,13,FALSE))</f>
        <v/>
      </c>
    </row>
    <row r="21" spans="2:20" x14ac:dyDescent="0.25">
      <c r="B21" t="str">
        <f>[1]Teams!B24</f>
        <v>David Hearn</v>
      </c>
      <c r="C21" s="2">
        <f>IF(ISNA(VLOOKUP(B21,DataBase!$B$6:$N$160,12,FALSE)),0,VLOOKUP(B21,DataBase!$B$6:$N$160,12,FALSE))</f>
        <v>0</v>
      </c>
      <c r="D21" s="2">
        <f>IF(ISNA(VLOOKUP(B21,DataBase!$B$6:$N$160,11,FALSE)),"",VLOOKUP(B21,DataBase!$B$6:$N$160,11,FALSE))</f>
        <v>77</v>
      </c>
      <c r="E21" s="12" t="str">
        <f>IF(ISNA(VLOOKUP(B21,DataBase!$B$6:$N$160,13,FALSE)),"",VLOOKUP(B21,DataBase!$B$6:$N$160,13,FALSE))</f>
        <v>MC</v>
      </c>
      <c r="G21" t="str">
        <f>[1]Teams!E24</f>
        <v>Ben Crane</v>
      </c>
      <c r="H21" s="2">
        <f ca="1">IF(ISNA(VLOOKUP(G21,DataBase!$B$6:$N$160,12,FALSE)),0,VLOOKUP(G21,DataBase!$B$6:$N$160,12,FALSE))</f>
        <v>25370</v>
      </c>
      <c r="I21" s="2">
        <f>IF(ISNA(VLOOKUP(G21,DataBase!$B$6:$N$160,11,FALSE)),"",VLOOKUP(G21,DataBase!$B$6:$N$160,11,FALSE))</f>
        <v>37</v>
      </c>
      <c r="J21" s="12" t="str">
        <f>IF(ISNA(VLOOKUP(G21,DataBase!$B$6:$N$160,13,FALSE)),"",VLOOKUP(G21,DataBase!$B$6:$N$160,13,FALSE))</f>
        <v>F</v>
      </c>
      <c r="L21" t="str">
        <f>[1]Teams!H24</f>
        <v>Not A Player</v>
      </c>
      <c r="M21" s="2">
        <f>IF(ISNA(VLOOKUP(L21,DataBase!$B$6:$N$160,12,FALSE)),0,VLOOKUP(L21,DataBase!$B$6:$N$160,12,FALSE))</f>
        <v>0</v>
      </c>
      <c r="N21" s="2" t="str">
        <f>IF(ISNA(VLOOKUP(L21,DataBase!$B$6:$N$160,11,FALSE)),"",VLOOKUP(L21,DataBase!$B$6:$N$160,11,FALSE))</f>
        <v/>
      </c>
      <c r="O21" s="12" t="str">
        <f>IF(ISNA(VLOOKUP(L21,DataBase!$B$6:$N$160,13,FALSE)),"",VLOOKUP(L21,DataBase!$B$6:$N$160,13,FALSE))</f>
        <v/>
      </c>
      <c r="Q21" t="str">
        <f>[1]Teams!K24</f>
        <v>Not A Player</v>
      </c>
      <c r="R21" s="2">
        <f>IF(ISNA(VLOOKUP(Q21,DataBase!$B$6:$N$160,12,FALSE)),0,VLOOKUP(Q21,DataBase!$B$6:$N$160,12,FALSE))</f>
        <v>0</v>
      </c>
      <c r="S21" s="2" t="str">
        <f>IF(ISNA(VLOOKUP(Q21,DataBase!$B$6:$N$160,11,FALSE)),"",VLOOKUP(Q21,DataBase!$B$6:$N$160,11,FALSE))</f>
        <v/>
      </c>
      <c r="T21" s="12" t="str">
        <f>IF(ISNA(VLOOKUP(Q21,DataBase!$B$6:$N$160,13,FALSE)),"",VLOOKUP(Q21,DataBase!$B$6:$N$160,13,FALSE))</f>
        <v/>
      </c>
    </row>
    <row r="22" spans="2:20" x14ac:dyDescent="0.25">
      <c r="B22" t="str">
        <f>[1]Teams!B25</f>
        <v>Danny Lee</v>
      </c>
      <c r="C22" s="2">
        <f ca="1">IF(ISNA(VLOOKUP(B22,DataBase!$B$6:$N$160,12,FALSE)),0,VLOOKUP(B22,DataBase!$B$6:$N$160,12,FALSE))</f>
        <v>12803</v>
      </c>
      <c r="D22" s="2">
        <f>IF(ISNA(VLOOKUP(B22,DataBase!$B$6:$N$160,11,FALSE)),"",VLOOKUP(B22,DataBase!$B$6:$N$160,11,FALSE))</f>
        <v>60</v>
      </c>
      <c r="E22" s="12" t="str">
        <f>IF(ISNA(VLOOKUP(B22,DataBase!$B$6:$N$160,13,FALSE)),"",VLOOKUP(B22,DataBase!$B$6:$N$160,13,FALSE))</f>
        <v>F</v>
      </c>
      <c r="G22" t="str">
        <f>[1]Teams!E25</f>
        <v>Danny Lee</v>
      </c>
      <c r="H22" s="2">
        <f ca="1">IF(ISNA(VLOOKUP(G22,DataBase!$B$6:$N$160,12,FALSE)),0,VLOOKUP(G22,DataBase!$B$6:$N$160,12,FALSE))</f>
        <v>12803</v>
      </c>
      <c r="I22" s="2">
        <f>IF(ISNA(VLOOKUP(G22,DataBase!$B$6:$N$160,11,FALSE)),"",VLOOKUP(G22,DataBase!$B$6:$N$160,11,FALSE))</f>
        <v>60</v>
      </c>
      <c r="J22" s="12" t="str">
        <f>IF(ISNA(VLOOKUP(G22,DataBase!$B$6:$N$160,13,FALSE)),"",VLOOKUP(G22,DataBase!$B$6:$N$160,13,FALSE))</f>
        <v>F</v>
      </c>
      <c r="L22" t="str">
        <f>[1]Teams!H25</f>
        <v>Not A Player</v>
      </c>
      <c r="M22" s="2">
        <f>IF(ISNA(VLOOKUP(L22,DataBase!$B$6:$N$160,12,FALSE)),0,VLOOKUP(L22,DataBase!$B$6:$N$160,12,FALSE))</f>
        <v>0</v>
      </c>
      <c r="N22" s="2" t="str">
        <f>IF(ISNA(VLOOKUP(L22,DataBase!$B$6:$N$160,11,FALSE)),"",VLOOKUP(L22,DataBase!$B$6:$N$160,11,FALSE))</f>
        <v/>
      </c>
      <c r="O22" s="12" t="str">
        <f>IF(ISNA(VLOOKUP(L22,DataBase!$B$6:$N$160,13,FALSE)),"",VLOOKUP(L22,DataBase!$B$6:$N$160,13,FALSE))</f>
        <v/>
      </c>
      <c r="Q22" t="str">
        <f>[1]Teams!K25</f>
        <v>Not A Player</v>
      </c>
      <c r="R22" s="2">
        <f>IF(ISNA(VLOOKUP(Q22,DataBase!$B$6:$N$160,12,FALSE)),0,VLOOKUP(Q22,DataBase!$B$6:$N$160,12,FALSE))</f>
        <v>0</v>
      </c>
      <c r="S22" s="2" t="str">
        <f>IF(ISNA(VLOOKUP(Q22,DataBase!$B$6:$N$160,11,FALSE)),"",VLOOKUP(Q22,DataBase!$B$6:$N$160,11,FALSE))</f>
        <v/>
      </c>
      <c r="T22" s="12" t="str">
        <f>IF(ISNA(VLOOKUP(Q22,DataBase!$B$6:$N$160,13,FALSE)),"",VLOOKUP(Q22,DataBase!$B$6:$N$160,13,FALSE))</f>
        <v/>
      </c>
    </row>
    <row r="23" spans="2:20" x14ac:dyDescent="0.25">
      <c r="B23" t="str">
        <f>[1]Teams!B26</f>
        <v>Boo Weekley</v>
      </c>
      <c r="C23" s="2">
        <f>IF(ISNA(VLOOKUP(B23,DataBase!$B$6:$N$160,12,FALSE)),0,VLOOKUP(B23,DataBase!$B$6:$N$160,12,FALSE))</f>
        <v>0</v>
      </c>
      <c r="D23" s="2">
        <f>IF(ISNA(VLOOKUP(B23,DataBase!$B$6:$N$160,11,FALSE)),"",VLOOKUP(B23,DataBase!$B$6:$N$160,11,FALSE))</f>
        <v>75</v>
      </c>
      <c r="E23" s="12">
        <f>IF(ISNA(VLOOKUP(B23,DataBase!$B$6:$N$160,13,FALSE)),"",VLOOKUP(B23,DataBase!$B$6:$N$160,13,FALSE))</f>
        <v>17</v>
      </c>
      <c r="G23" t="str">
        <f>[1]Teams!E26</f>
        <v>Aaron Baddeley</v>
      </c>
      <c r="H23" s="2">
        <f ca="1">IF(ISNA(VLOOKUP(G23,DataBase!$B$6:$N$160,12,FALSE)),0,VLOOKUP(G23,DataBase!$B$6:$N$160,12,FALSE))</f>
        <v>12154</v>
      </c>
      <c r="I23" s="2">
        <f>IF(ISNA(VLOOKUP(G23,DataBase!$B$6:$N$160,11,FALSE)),"",VLOOKUP(G23,DataBase!$B$6:$N$160,11,FALSE))</f>
        <v>66</v>
      </c>
      <c r="J23" s="12" t="str">
        <f>IF(ISNA(VLOOKUP(G23,DataBase!$B$6:$N$160,13,FALSE)),"",VLOOKUP(G23,DataBase!$B$6:$N$160,13,FALSE))</f>
        <v>F</v>
      </c>
      <c r="L23" t="str">
        <f>[1]Teams!H26</f>
        <v>Not A Player</v>
      </c>
      <c r="M23" s="2">
        <f>IF(ISNA(VLOOKUP(L23,DataBase!$B$6:$N$160,12,FALSE)),0,VLOOKUP(L23,DataBase!$B$6:$N$160,12,FALSE))</f>
        <v>0</v>
      </c>
      <c r="N23" s="2" t="str">
        <f>IF(ISNA(VLOOKUP(L23,DataBase!$B$6:$N$160,11,FALSE)),"",VLOOKUP(L23,DataBase!$B$6:$N$160,11,FALSE))</f>
        <v/>
      </c>
      <c r="O23" s="12" t="str">
        <f>IF(ISNA(VLOOKUP(L23,DataBase!$B$6:$N$160,13,FALSE)),"",VLOOKUP(L23,DataBase!$B$6:$N$160,13,FALSE))</f>
        <v/>
      </c>
      <c r="Q23" t="str">
        <f>[1]Teams!K26</f>
        <v>Not A Player</v>
      </c>
      <c r="R23" s="2">
        <f>IF(ISNA(VLOOKUP(Q23,DataBase!$B$6:$N$160,12,FALSE)),0,VLOOKUP(Q23,DataBase!$B$6:$N$160,12,FALSE))</f>
        <v>0</v>
      </c>
      <c r="S23" s="2" t="str">
        <f>IF(ISNA(VLOOKUP(Q23,DataBase!$B$6:$N$160,11,FALSE)),"",VLOOKUP(Q23,DataBase!$B$6:$N$160,11,FALSE))</f>
        <v/>
      </c>
      <c r="T23" s="12" t="str">
        <f>IF(ISNA(VLOOKUP(Q23,DataBase!$B$6:$N$160,13,FALSE)),"",VLOOKUP(Q23,DataBase!$B$6:$N$160,13,FALSE))</f>
        <v/>
      </c>
    </row>
    <row r="24" spans="2:20" s="4" customFormat="1" x14ac:dyDescent="0.25">
      <c r="C24" s="5">
        <f ca="1">SUM(C4:C23)</f>
        <v>385801</v>
      </c>
      <c r="D24" s="5">
        <f>COUNTIF(D4:D23,"&lt;=70")</f>
        <v>8</v>
      </c>
      <c r="E24" s="5"/>
      <c r="H24" s="5">
        <f ca="1">SUM(H4:H23)</f>
        <v>223669</v>
      </c>
      <c r="I24" s="5">
        <f>COUNTIF(I4:I23,"&lt;=70")</f>
        <v>8</v>
      </c>
      <c r="J24" s="5"/>
      <c r="M24" s="5">
        <f>SUM(M4:M23)</f>
        <v>0</v>
      </c>
      <c r="N24" s="5">
        <f>COUNTIF(N4:N23,"&lt;=70")</f>
        <v>0</v>
      </c>
      <c r="O24" s="5"/>
      <c r="R24" s="5">
        <f>SUM(R4:R23)</f>
        <v>0</v>
      </c>
      <c r="S24" s="5">
        <f>COUNTIF(S4:S23,"&lt;=70")</f>
        <v>0</v>
      </c>
    </row>
    <row r="26" spans="2:20" s="4" customFormat="1" x14ac:dyDescent="0.25">
      <c r="B26" s="6">
        <f>[1]Teams!Y6</f>
        <v>0</v>
      </c>
      <c r="C26" s="7" t="s">
        <v>7</v>
      </c>
      <c r="D26" s="7" t="s">
        <v>8</v>
      </c>
      <c r="E26" s="7" t="s">
        <v>13</v>
      </c>
      <c r="F26" s="6"/>
      <c r="G26" s="6">
        <f>[1]Teams!AB6</f>
        <v>0</v>
      </c>
      <c r="H26" s="7" t="s">
        <v>7</v>
      </c>
      <c r="I26" s="7" t="s">
        <v>8</v>
      </c>
      <c r="J26" s="7" t="s">
        <v>13</v>
      </c>
      <c r="K26" s="6"/>
      <c r="L26" s="6">
        <f>[1]Teams!AE6</f>
        <v>0</v>
      </c>
      <c r="M26" s="7" t="s">
        <v>7</v>
      </c>
      <c r="N26" s="7" t="s">
        <v>8</v>
      </c>
      <c r="O26" s="7" t="s">
        <v>13</v>
      </c>
      <c r="P26" s="6"/>
      <c r="Q26" s="6">
        <f>[1]Teams!AH6</f>
        <v>0</v>
      </c>
      <c r="R26" s="7" t="s">
        <v>7</v>
      </c>
      <c r="S26" s="7" t="s">
        <v>8</v>
      </c>
      <c r="T26" s="7" t="s">
        <v>13</v>
      </c>
    </row>
    <row r="27" spans="2:20" x14ac:dyDescent="0.25">
      <c r="B27" t="str">
        <f>[1]Teams!Z7</f>
        <v>Not A Player</v>
      </c>
      <c r="C27" s="2">
        <f>IF(ISNA(VLOOKUP(B27,DataBase!$B$6:$N$160,12,FALSE)),0,VLOOKUP(B27,DataBase!$B$6:$N$160,12,FALSE))</f>
        <v>0</v>
      </c>
      <c r="D27" s="2" t="str">
        <f>IF(ISNA(VLOOKUP(B27,DataBase!$B$6:$N$160,11,FALSE)),"",VLOOKUP(B27,DataBase!$B$6:$N$160,11,FALSE))</f>
        <v/>
      </c>
      <c r="E27" s="12" t="str">
        <f>IF(ISNA(VLOOKUP(B27,DataBase!$B$6:$N$160,13,FALSE)),"",VLOOKUP(B27,DataBase!$B$6:$N$160,13,FALSE))</f>
        <v/>
      </c>
      <c r="G27" t="str">
        <f>[1]Teams!AC7</f>
        <v>Not A Player</v>
      </c>
      <c r="H27" s="2">
        <f>IF(ISNA(VLOOKUP(G27,DataBase!$B$6:$N$160,12,FALSE)),0,VLOOKUP(G27,DataBase!$B$6:$N$160,12,FALSE))</f>
        <v>0</v>
      </c>
      <c r="I27" s="2" t="str">
        <f>IF(ISNA(VLOOKUP(G27,DataBase!$B$6:$N$160,11,FALSE)),"",VLOOKUP(G27,DataBase!$B$6:$N$160,11,FALSE))</f>
        <v/>
      </c>
      <c r="J27" s="12" t="str">
        <f>IF(ISNA(VLOOKUP(G27,DataBase!$B$6:$N$160,13,FALSE)),"",VLOOKUP(G27,DataBase!$B$6:$N$160,13,FALSE))</f>
        <v/>
      </c>
      <c r="L27" t="str">
        <f>[1]Teams!AF7</f>
        <v>Not A Player</v>
      </c>
      <c r="M27" s="2">
        <f>IF(ISNA(VLOOKUP(L27,DataBase!$B$6:$N$160,12,FALSE)),0,VLOOKUP(L27,DataBase!$B$6:$N$160,12,FALSE))</f>
        <v>0</v>
      </c>
      <c r="N27" s="2" t="str">
        <f>IF(ISNA(VLOOKUP(L27,DataBase!$B$6:$N$160,11,FALSE)),"",VLOOKUP(L27,DataBase!$B$6:$N$160,11,FALSE))</f>
        <v/>
      </c>
      <c r="O27" s="12" t="str">
        <f>IF(ISNA(VLOOKUP(L27,DataBase!$B$6:$N$160,13,FALSE)),"",VLOOKUP(L27,DataBase!$B$6:$N$160,13,FALSE))</f>
        <v/>
      </c>
      <c r="Q27" t="str">
        <f>[1]Teams!AI7</f>
        <v>Not A Player</v>
      </c>
      <c r="R27" s="2">
        <f>IF(ISNA(VLOOKUP(Q27,DataBase!$B$6:$N$160,12,FALSE)),0,VLOOKUP(Q27,DataBase!$B$6:$N$160,12,FALSE))</f>
        <v>0</v>
      </c>
      <c r="S27" s="2" t="str">
        <f>IF(ISNA(VLOOKUP(Q27,DataBase!$B$6:$N$160,11,FALSE)),"",VLOOKUP(Q27,DataBase!$B$6:$N$160,11,FALSE))</f>
        <v/>
      </c>
      <c r="T27" s="12" t="str">
        <f>IF(ISNA(VLOOKUP(Q27,DataBase!$B$6:$N$160,13,FALSE)),"",VLOOKUP(Q27,DataBase!$B$6:$N$160,13,FALSE))</f>
        <v/>
      </c>
    </row>
    <row r="28" spans="2:20" x14ac:dyDescent="0.25">
      <c r="B28" t="str">
        <f>[1]Teams!Z8</f>
        <v>Not A Player</v>
      </c>
      <c r="C28" s="2">
        <f>IF(ISNA(VLOOKUP(B28,DataBase!$B$6:$N$160,12,FALSE)),0,VLOOKUP(B28,DataBase!$B$6:$N$160,12,FALSE))</f>
        <v>0</v>
      </c>
      <c r="D28" s="2" t="str">
        <f>IF(ISNA(VLOOKUP(B28,DataBase!$B$6:$N$160,11,FALSE)),"",VLOOKUP(B28,DataBase!$B$6:$N$160,11,FALSE))</f>
        <v/>
      </c>
      <c r="E28" s="12" t="str">
        <f>IF(ISNA(VLOOKUP(B28,DataBase!$B$6:$N$160,13,FALSE)),"",VLOOKUP(B28,DataBase!$B$6:$N$160,13,FALSE))</f>
        <v/>
      </c>
      <c r="G28" t="str">
        <f>[1]Teams!AC8</f>
        <v>Not A Player</v>
      </c>
      <c r="H28" s="2">
        <f>IF(ISNA(VLOOKUP(G28,DataBase!$B$6:$N$160,12,FALSE)),0,VLOOKUP(G28,DataBase!$B$6:$N$160,12,FALSE))</f>
        <v>0</v>
      </c>
      <c r="I28" s="2" t="str">
        <f>IF(ISNA(VLOOKUP(G28,DataBase!$B$6:$N$160,11,FALSE)),"",VLOOKUP(G28,DataBase!$B$6:$N$160,11,FALSE))</f>
        <v/>
      </c>
      <c r="J28" s="12" t="str">
        <f>IF(ISNA(VLOOKUP(G28,DataBase!$B$6:$N$160,13,FALSE)),"",VLOOKUP(G28,DataBase!$B$6:$N$160,13,FALSE))</f>
        <v/>
      </c>
      <c r="L28" t="str">
        <f>[1]Teams!AF8</f>
        <v>Not A Player</v>
      </c>
      <c r="M28" s="2">
        <f>IF(ISNA(VLOOKUP(L28,DataBase!$B$6:$N$160,12,FALSE)),0,VLOOKUP(L28,DataBase!$B$6:$N$160,12,FALSE))</f>
        <v>0</v>
      </c>
      <c r="N28" s="2" t="str">
        <f>IF(ISNA(VLOOKUP(L28,DataBase!$B$6:$N$160,11,FALSE)),"",VLOOKUP(L28,DataBase!$B$6:$N$160,11,FALSE))</f>
        <v/>
      </c>
      <c r="O28" s="12" t="str">
        <f>IF(ISNA(VLOOKUP(L28,DataBase!$B$6:$N$160,13,FALSE)),"",VLOOKUP(L28,DataBase!$B$6:$N$160,13,FALSE))</f>
        <v/>
      </c>
      <c r="Q28" t="str">
        <f>[1]Teams!AI8</f>
        <v>Not A Player</v>
      </c>
      <c r="R28" s="2">
        <f>IF(ISNA(VLOOKUP(Q28,DataBase!$B$6:$N$160,12,FALSE)),0,VLOOKUP(Q28,DataBase!$B$6:$N$160,12,FALSE))</f>
        <v>0</v>
      </c>
      <c r="S28" s="2" t="str">
        <f>IF(ISNA(VLOOKUP(Q28,DataBase!$B$6:$N$160,11,FALSE)),"",VLOOKUP(Q28,DataBase!$B$6:$N$160,11,FALSE))</f>
        <v/>
      </c>
      <c r="T28" s="12" t="str">
        <f>IF(ISNA(VLOOKUP(Q28,DataBase!$B$6:$N$160,13,FALSE)),"",VLOOKUP(Q28,DataBase!$B$6:$N$160,13,FALSE))</f>
        <v/>
      </c>
    </row>
    <row r="29" spans="2:20" x14ac:dyDescent="0.25">
      <c r="B29" t="str">
        <f>[1]Teams!Z9</f>
        <v>Not A Player</v>
      </c>
      <c r="C29" s="2">
        <f>IF(ISNA(VLOOKUP(B29,DataBase!$B$6:$N$160,12,FALSE)),0,VLOOKUP(B29,DataBase!$B$6:$N$160,12,FALSE))</f>
        <v>0</v>
      </c>
      <c r="D29" s="2" t="str">
        <f>IF(ISNA(VLOOKUP(B29,DataBase!$B$6:$N$160,11,FALSE)),"",VLOOKUP(B29,DataBase!$B$6:$N$160,11,FALSE))</f>
        <v/>
      </c>
      <c r="E29" s="12" t="str">
        <f>IF(ISNA(VLOOKUP(B29,DataBase!$B$6:$N$160,13,FALSE)),"",VLOOKUP(B29,DataBase!$B$6:$N$160,13,FALSE))</f>
        <v/>
      </c>
      <c r="G29" t="str">
        <f>[1]Teams!AC9</f>
        <v>Not A Player</v>
      </c>
      <c r="H29" s="2">
        <f>IF(ISNA(VLOOKUP(G29,DataBase!$B$6:$N$160,12,FALSE)),0,VLOOKUP(G29,DataBase!$B$6:$N$160,12,FALSE))</f>
        <v>0</v>
      </c>
      <c r="I29" s="2" t="str">
        <f>IF(ISNA(VLOOKUP(G29,DataBase!$B$6:$N$160,11,FALSE)),"",VLOOKUP(G29,DataBase!$B$6:$N$160,11,FALSE))</f>
        <v/>
      </c>
      <c r="J29" s="12" t="str">
        <f>IF(ISNA(VLOOKUP(G29,DataBase!$B$6:$N$160,13,FALSE)),"",VLOOKUP(G29,DataBase!$B$6:$N$160,13,FALSE))</f>
        <v/>
      </c>
      <c r="L29" t="str">
        <f>[1]Teams!AF9</f>
        <v>Not A Player</v>
      </c>
      <c r="M29" s="2">
        <f>IF(ISNA(VLOOKUP(L29,DataBase!$B$6:$N$160,12,FALSE)),0,VLOOKUP(L29,DataBase!$B$6:$N$160,12,FALSE))</f>
        <v>0</v>
      </c>
      <c r="N29" s="2" t="str">
        <f>IF(ISNA(VLOOKUP(L29,DataBase!$B$6:$N$160,11,FALSE)),"",VLOOKUP(L29,DataBase!$B$6:$N$160,11,FALSE))</f>
        <v/>
      </c>
      <c r="O29" s="12" t="str">
        <f>IF(ISNA(VLOOKUP(L29,DataBase!$B$6:$N$160,13,FALSE)),"",VLOOKUP(L29,DataBase!$B$6:$N$160,13,FALSE))</f>
        <v/>
      </c>
      <c r="Q29" t="str">
        <f>[1]Teams!AI9</f>
        <v>Not A Player</v>
      </c>
      <c r="R29" s="2">
        <f>IF(ISNA(VLOOKUP(Q29,DataBase!$B$6:$N$160,12,FALSE)),0,VLOOKUP(Q29,DataBase!$B$6:$N$160,12,FALSE))</f>
        <v>0</v>
      </c>
      <c r="S29" s="2" t="str">
        <f>IF(ISNA(VLOOKUP(Q29,DataBase!$B$6:$N$160,11,FALSE)),"",VLOOKUP(Q29,DataBase!$B$6:$N$160,11,FALSE))</f>
        <v/>
      </c>
      <c r="T29" s="12" t="str">
        <f>IF(ISNA(VLOOKUP(Q29,DataBase!$B$6:$N$160,13,FALSE)),"",VLOOKUP(Q29,DataBase!$B$6:$N$160,13,FALSE))</f>
        <v/>
      </c>
    </row>
    <row r="30" spans="2:20" x14ac:dyDescent="0.25">
      <c r="B30" t="str">
        <f>[1]Teams!Z10</f>
        <v>Not A Player</v>
      </c>
      <c r="C30" s="2">
        <f>IF(ISNA(VLOOKUP(B30,DataBase!$B$6:$N$160,12,FALSE)),0,VLOOKUP(B30,DataBase!$B$6:$N$160,12,FALSE))</f>
        <v>0</v>
      </c>
      <c r="D30" s="2" t="str">
        <f>IF(ISNA(VLOOKUP(B30,DataBase!$B$6:$N$160,11,FALSE)),"",VLOOKUP(B30,DataBase!$B$6:$N$160,11,FALSE))</f>
        <v/>
      </c>
      <c r="E30" s="12" t="str">
        <f>IF(ISNA(VLOOKUP(B30,DataBase!$B$6:$N$160,13,FALSE)),"",VLOOKUP(B30,DataBase!$B$6:$N$160,13,FALSE))</f>
        <v/>
      </c>
      <c r="G30" t="str">
        <f>[1]Teams!AC10</f>
        <v>Not A Player</v>
      </c>
      <c r="H30" s="2">
        <f>IF(ISNA(VLOOKUP(G30,DataBase!$B$6:$N$160,12,FALSE)),0,VLOOKUP(G30,DataBase!$B$6:$N$160,12,FALSE))</f>
        <v>0</v>
      </c>
      <c r="I30" s="2" t="str">
        <f>IF(ISNA(VLOOKUP(G30,DataBase!$B$6:$N$160,11,FALSE)),"",VLOOKUP(G30,DataBase!$B$6:$N$160,11,FALSE))</f>
        <v/>
      </c>
      <c r="J30" s="12" t="str">
        <f>IF(ISNA(VLOOKUP(G30,DataBase!$B$6:$N$160,13,FALSE)),"",VLOOKUP(G30,DataBase!$B$6:$N$160,13,FALSE))</f>
        <v/>
      </c>
      <c r="L30" t="str">
        <f>[1]Teams!AF10</f>
        <v>Not A Player</v>
      </c>
      <c r="M30" s="2">
        <f>IF(ISNA(VLOOKUP(L30,DataBase!$B$6:$N$160,12,FALSE)),0,VLOOKUP(L30,DataBase!$B$6:$N$160,12,FALSE))</f>
        <v>0</v>
      </c>
      <c r="N30" s="2" t="str">
        <f>IF(ISNA(VLOOKUP(L30,DataBase!$B$6:$N$160,11,FALSE)),"",VLOOKUP(L30,DataBase!$B$6:$N$160,11,FALSE))</f>
        <v/>
      </c>
      <c r="O30" s="12" t="str">
        <f>IF(ISNA(VLOOKUP(L30,DataBase!$B$6:$N$160,13,FALSE)),"",VLOOKUP(L30,DataBase!$B$6:$N$160,13,FALSE))</f>
        <v/>
      </c>
      <c r="Q30" t="str">
        <f>[1]Teams!AI10</f>
        <v>Not A Player</v>
      </c>
      <c r="R30" s="2">
        <f>IF(ISNA(VLOOKUP(Q30,DataBase!$B$6:$N$160,12,FALSE)),0,VLOOKUP(Q30,DataBase!$B$6:$N$160,12,FALSE))</f>
        <v>0</v>
      </c>
      <c r="S30" s="2" t="str">
        <f>IF(ISNA(VLOOKUP(Q30,DataBase!$B$6:$N$160,11,FALSE)),"",VLOOKUP(Q30,DataBase!$B$6:$N$160,11,FALSE))</f>
        <v/>
      </c>
      <c r="T30" s="12" t="str">
        <f>IF(ISNA(VLOOKUP(Q30,DataBase!$B$6:$N$160,13,FALSE)),"",VLOOKUP(Q30,DataBase!$B$6:$N$160,13,FALSE))</f>
        <v/>
      </c>
    </row>
    <row r="31" spans="2:20" x14ac:dyDescent="0.25">
      <c r="B31" t="str">
        <f>[1]Teams!Z11</f>
        <v>Not A Player</v>
      </c>
      <c r="C31" s="2">
        <f>IF(ISNA(VLOOKUP(B31,DataBase!$B$6:$N$160,12,FALSE)),0,VLOOKUP(B31,DataBase!$B$6:$N$160,12,FALSE))</f>
        <v>0</v>
      </c>
      <c r="D31" s="2" t="str">
        <f>IF(ISNA(VLOOKUP(B31,DataBase!$B$6:$N$160,11,FALSE)),"",VLOOKUP(B31,DataBase!$B$6:$N$160,11,FALSE))</f>
        <v/>
      </c>
      <c r="E31" s="12" t="str">
        <f>IF(ISNA(VLOOKUP(B31,DataBase!$B$6:$N$160,13,FALSE)),"",VLOOKUP(B31,DataBase!$B$6:$N$160,13,FALSE))</f>
        <v/>
      </c>
      <c r="G31" t="str">
        <f>[1]Teams!AC11</f>
        <v>Not A Player</v>
      </c>
      <c r="H31" s="2">
        <f>IF(ISNA(VLOOKUP(G31,DataBase!$B$6:$N$160,12,FALSE)),0,VLOOKUP(G31,DataBase!$B$6:$N$160,12,FALSE))</f>
        <v>0</v>
      </c>
      <c r="I31" s="2" t="str">
        <f>IF(ISNA(VLOOKUP(G31,DataBase!$B$6:$N$160,11,FALSE)),"",VLOOKUP(G31,DataBase!$B$6:$N$160,11,FALSE))</f>
        <v/>
      </c>
      <c r="J31" s="12" t="str">
        <f>IF(ISNA(VLOOKUP(G31,DataBase!$B$6:$N$160,13,FALSE)),"",VLOOKUP(G31,DataBase!$B$6:$N$160,13,FALSE))</f>
        <v/>
      </c>
      <c r="L31" t="str">
        <f>[1]Teams!AF11</f>
        <v>Not A Player</v>
      </c>
      <c r="M31" s="2">
        <f>IF(ISNA(VLOOKUP(L31,DataBase!$B$6:$N$160,12,FALSE)),0,VLOOKUP(L31,DataBase!$B$6:$N$160,12,FALSE))</f>
        <v>0</v>
      </c>
      <c r="N31" s="2" t="str">
        <f>IF(ISNA(VLOOKUP(L31,DataBase!$B$6:$N$160,11,FALSE)),"",VLOOKUP(L31,DataBase!$B$6:$N$160,11,FALSE))</f>
        <v/>
      </c>
      <c r="O31" s="12" t="str">
        <f>IF(ISNA(VLOOKUP(L31,DataBase!$B$6:$N$160,13,FALSE)),"",VLOOKUP(L31,DataBase!$B$6:$N$160,13,FALSE))</f>
        <v/>
      </c>
      <c r="Q31" t="str">
        <f>[1]Teams!AI11</f>
        <v>Not A Player</v>
      </c>
      <c r="R31" s="2">
        <f>IF(ISNA(VLOOKUP(Q31,DataBase!$B$6:$N$160,12,FALSE)),0,VLOOKUP(Q31,DataBase!$B$6:$N$160,12,FALSE))</f>
        <v>0</v>
      </c>
      <c r="S31" s="2" t="str">
        <f>IF(ISNA(VLOOKUP(Q31,DataBase!$B$6:$N$160,11,FALSE)),"",VLOOKUP(Q31,DataBase!$B$6:$N$160,11,FALSE))</f>
        <v/>
      </c>
      <c r="T31" s="12" t="str">
        <f>IF(ISNA(VLOOKUP(Q31,DataBase!$B$6:$N$160,13,FALSE)),"",VLOOKUP(Q31,DataBase!$B$6:$N$160,13,FALSE))</f>
        <v/>
      </c>
    </row>
    <row r="32" spans="2:20" x14ac:dyDescent="0.25">
      <c r="B32" t="str">
        <f>[1]Teams!Z12</f>
        <v>Not A Player</v>
      </c>
      <c r="C32" s="2">
        <f>IF(ISNA(VLOOKUP(B32,DataBase!$B$6:$N$160,12,FALSE)),0,VLOOKUP(B32,DataBase!$B$6:$N$160,12,FALSE))</f>
        <v>0</v>
      </c>
      <c r="D32" s="2" t="str">
        <f>IF(ISNA(VLOOKUP(B32,DataBase!$B$6:$N$160,11,FALSE)),"",VLOOKUP(B32,DataBase!$B$6:$N$160,11,FALSE))</f>
        <v/>
      </c>
      <c r="E32" s="12" t="str">
        <f>IF(ISNA(VLOOKUP(B32,DataBase!$B$6:$N$160,13,FALSE)),"",VLOOKUP(B32,DataBase!$B$6:$N$160,13,FALSE))</f>
        <v/>
      </c>
      <c r="G32" t="str">
        <f>[1]Teams!AC12</f>
        <v>Not A Player</v>
      </c>
      <c r="H32" s="2">
        <f>IF(ISNA(VLOOKUP(G32,DataBase!$B$6:$N$160,12,FALSE)),0,VLOOKUP(G32,DataBase!$B$6:$N$160,12,FALSE))</f>
        <v>0</v>
      </c>
      <c r="I32" s="2" t="str">
        <f>IF(ISNA(VLOOKUP(G32,DataBase!$B$6:$N$160,11,FALSE)),"",VLOOKUP(G32,DataBase!$B$6:$N$160,11,FALSE))</f>
        <v/>
      </c>
      <c r="J32" s="12" t="str">
        <f>IF(ISNA(VLOOKUP(G32,DataBase!$B$6:$N$160,13,FALSE)),"",VLOOKUP(G32,DataBase!$B$6:$N$160,13,FALSE))</f>
        <v/>
      </c>
      <c r="L32" t="str">
        <f>[1]Teams!AF12</f>
        <v>Not A Player</v>
      </c>
      <c r="M32" s="2">
        <f>IF(ISNA(VLOOKUP(L32,DataBase!$B$6:$N$160,12,FALSE)),0,VLOOKUP(L32,DataBase!$B$6:$N$160,12,FALSE))</f>
        <v>0</v>
      </c>
      <c r="N32" s="2" t="str">
        <f>IF(ISNA(VLOOKUP(L32,DataBase!$B$6:$N$160,11,FALSE)),"",VLOOKUP(L32,DataBase!$B$6:$N$160,11,FALSE))</f>
        <v/>
      </c>
      <c r="O32" s="12" t="str">
        <f>IF(ISNA(VLOOKUP(L32,DataBase!$B$6:$N$160,13,FALSE)),"",VLOOKUP(L32,DataBase!$B$6:$N$160,13,FALSE))</f>
        <v/>
      </c>
      <c r="Q32" t="str">
        <f>[1]Teams!AI12</f>
        <v>Not A Player</v>
      </c>
      <c r="R32" s="2">
        <f>IF(ISNA(VLOOKUP(Q32,DataBase!$B$6:$N$160,12,FALSE)),0,VLOOKUP(Q32,DataBase!$B$6:$N$160,12,FALSE))</f>
        <v>0</v>
      </c>
      <c r="S32" s="2" t="str">
        <f>IF(ISNA(VLOOKUP(Q32,DataBase!$B$6:$N$160,11,FALSE)),"",VLOOKUP(Q32,DataBase!$B$6:$N$160,11,FALSE))</f>
        <v/>
      </c>
      <c r="T32" s="12" t="str">
        <f>IF(ISNA(VLOOKUP(Q32,DataBase!$B$6:$N$160,13,FALSE)),"",VLOOKUP(Q32,DataBase!$B$6:$N$160,13,FALSE))</f>
        <v/>
      </c>
    </row>
    <row r="33" spans="2:20" x14ac:dyDescent="0.25">
      <c r="B33" t="str">
        <f>[1]Teams!Z13</f>
        <v>Not A Player</v>
      </c>
      <c r="C33" s="2">
        <f>IF(ISNA(VLOOKUP(B33,DataBase!$B$6:$N$160,12,FALSE)),0,VLOOKUP(B33,DataBase!$B$6:$N$160,12,FALSE))</f>
        <v>0</v>
      </c>
      <c r="D33" s="2" t="str">
        <f>IF(ISNA(VLOOKUP(B33,DataBase!$B$6:$N$160,11,FALSE)),"",VLOOKUP(B33,DataBase!$B$6:$N$160,11,FALSE))</f>
        <v/>
      </c>
      <c r="E33" s="12" t="str">
        <f>IF(ISNA(VLOOKUP(B33,DataBase!$B$6:$N$160,13,FALSE)),"",VLOOKUP(B33,DataBase!$B$6:$N$160,13,FALSE))</f>
        <v/>
      </c>
      <c r="G33" t="str">
        <f>[1]Teams!AC13</f>
        <v>Not A Player</v>
      </c>
      <c r="H33" s="2">
        <f>IF(ISNA(VLOOKUP(G33,DataBase!$B$6:$N$160,12,FALSE)),0,VLOOKUP(G33,DataBase!$B$6:$N$160,12,FALSE))</f>
        <v>0</v>
      </c>
      <c r="I33" s="2" t="str">
        <f>IF(ISNA(VLOOKUP(G33,DataBase!$B$6:$N$160,11,FALSE)),"",VLOOKUP(G33,DataBase!$B$6:$N$160,11,FALSE))</f>
        <v/>
      </c>
      <c r="J33" s="12" t="str">
        <f>IF(ISNA(VLOOKUP(G33,DataBase!$B$6:$N$160,13,FALSE)),"",VLOOKUP(G33,DataBase!$B$6:$N$160,13,FALSE))</f>
        <v/>
      </c>
      <c r="L33" t="str">
        <f>[1]Teams!AF13</f>
        <v>Not A Player</v>
      </c>
      <c r="M33" s="2">
        <f>IF(ISNA(VLOOKUP(L33,DataBase!$B$6:$N$160,12,FALSE)),0,VLOOKUP(L33,DataBase!$B$6:$N$160,12,FALSE))</f>
        <v>0</v>
      </c>
      <c r="N33" s="2" t="str">
        <f>IF(ISNA(VLOOKUP(L33,DataBase!$B$6:$N$160,11,FALSE)),"",VLOOKUP(L33,DataBase!$B$6:$N$160,11,FALSE))</f>
        <v/>
      </c>
      <c r="O33" s="12" t="str">
        <f>IF(ISNA(VLOOKUP(L33,DataBase!$B$6:$N$160,13,FALSE)),"",VLOOKUP(L33,DataBase!$B$6:$N$160,13,FALSE))</f>
        <v/>
      </c>
      <c r="Q33" t="str">
        <f>[1]Teams!AI13</f>
        <v>Not A Player</v>
      </c>
      <c r="R33" s="2">
        <f>IF(ISNA(VLOOKUP(Q33,DataBase!$B$6:$N$160,12,FALSE)),0,VLOOKUP(Q33,DataBase!$B$6:$N$160,12,FALSE))</f>
        <v>0</v>
      </c>
      <c r="S33" s="2" t="str">
        <f>IF(ISNA(VLOOKUP(Q33,DataBase!$B$6:$N$160,11,FALSE)),"",VLOOKUP(Q33,DataBase!$B$6:$N$160,11,FALSE))</f>
        <v/>
      </c>
      <c r="T33" s="12" t="str">
        <f>IF(ISNA(VLOOKUP(Q33,DataBase!$B$6:$N$160,13,FALSE)),"",VLOOKUP(Q33,DataBase!$B$6:$N$160,13,FALSE))</f>
        <v/>
      </c>
    </row>
    <row r="34" spans="2:20" x14ac:dyDescent="0.25">
      <c r="B34" t="str">
        <f>[1]Teams!Z14</f>
        <v>Not A Player</v>
      </c>
      <c r="C34" s="2">
        <f>IF(ISNA(VLOOKUP(B34,DataBase!$B$6:$N$160,12,FALSE)),0,VLOOKUP(B34,DataBase!$B$6:$N$160,12,FALSE))</f>
        <v>0</v>
      </c>
      <c r="D34" s="2" t="str">
        <f>IF(ISNA(VLOOKUP(B34,DataBase!$B$6:$N$160,11,FALSE)),"",VLOOKUP(B34,DataBase!$B$6:$N$160,11,FALSE))</f>
        <v/>
      </c>
      <c r="E34" s="12" t="str">
        <f>IF(ISNA(VLOOKUP(B34,DataBase!$B$6:$N$160,13,FALSE)),"",VLOOKUP(B34,DataBase!$B$6:$N$160,13,FALSE))</f>
        <v/>
      </c>
      <c r="G34" t="str">
        <f>[1]Teams!AC14</f>
        <v>Not A Player</v>
      </c>
      <c r="H34" s="2">
        <f>IF(ISNA(VLOOKUP(G34,DataBase!$B$6:$N$160,12,FALSE)),0,VLOOKUP(G34,DataBase!$B$6:$N$160,12,FALSE))</f>
        <v>0</v>
      </c>
      <c r="I34" s="2" t="str">
        <f>IF(ISNA(VLOOKUP(G34,DataBase!$B$6:$N$160,11,FALSE)),"",VLOOKUP(G34,DataBase!$B$6:$N$160,11,FALSE))</f>
        <v/>
      </c>
      <c r="J34" s="12" t="str">
        <f>IF(ISNA(VLOOKUP(G34,DataBase!$B$6:$N$160,13,FALSE)),"",VLOOKUP(G34,DataBase!$B$6:$N$160,13,FALSE))</f>
        <v/>
      </c>
      <c r="L34" t="str">
        <f>[1]Teams!AF14</f>
        <v>Not A Player</v>
      </c>
      <c r="M34" s="2">
        <f>IF(ISNA(VLOOKUP(L34,DataBase!$B$6:$N$160,12,FALSE)),0,VLOOKUP(L34,DataBase!$B$6:$N$160,12,FALSE))</f>
        <v>0</v>
      </c>
      <c r="N34" s="2" t="str">
        <f>IF(ISNA(VLOOKUP(L34,DataBase!$B$6:$N$160,11,FALSE)),"",VLOOKUP(L34,DataBase!$B$6:$N$160,11,FALSE))</f>
        <v/>
      </c>
      <c r="O34" s="12" t="str">
        <f>IF(ISNA(VLOOKUP(L34,DataBase!$B$6:$N$160,13,FALSE)),"",VLOOKUP(L34,DataBase!$B$6:$N$160,13,FALSE))</f>
        <v/>
      </c>
      <c r="Q34" t="str">
        <f>[1]Teams!AI14</f>
        <v>Not A Player</v>
      </c>
      <c r="R34" s="2">
        <f>IF(ISNA(VLOOKUP(Q34,DataBase!$B$6:$N$160,12,FALSE)),0,VLOOKUP(Q34,DataBase!$B$6:$N$160,12,FALSE))</f>
        <v>0</v>
      </c>
      <c r="S34" s="2" t="str">
        <f>IF(ISNA(VLOOKUP(Q34,DataBase!$B$6:$N$160,11,FALSE)),"",VLOOKUP(Q34,DataBase!$B$6:$N$160,11,FALSE))</f>
        <v/>
      </c>
      <c r="T34" s="12" t="str">
        <f>IF(ISNA(VLOOKUP(Q34,DataBase!$B$6:$N$160,13,FALSE)),"",VLOOKUP(Q34,DataBase!$B$6:$N$160,13,FALSE))</f>
        <v/>
      </c>
    </row>
    <row r="35" spans="2:20" x14ac:dyDescent="0.25">
      <c r="B35" t="str">
        <f>[1]Teams!Z15</f>
        <v>Not A Player</v>
      </c>
      <c r="C35" s="2">
        <f>IF(ISNA(VLOOKUP(B35,DataBase!$B$6:$N$160,12,FALSE)),0,VLOOKUP(B35,DataBase!$B$6:$N$160,12,FALSE))</f>
        <v>0</v>
      </c>
      <c r="D35" s="2" t="str">
        <f>IF(ISNA(VLOOKUP(B35,DataBase!$B$6:$N$160,11,FALSE)),"",VLOOKUP(B35,DataBase!$B$6:$N$160,11,FALSE))</f>
        <v/>
      </c>
      <c r="E35" s="12" t="str">
        <f>IF(ISNA(VLOOKUP(B35,DataBase!$B$6:$N$160,13,FALSE)),"",VLOOKUP(B35,DataBase!$B$6:$N$160,13,FALSE))</f>
        <v/>
      </c>
      <c r="G35" t="str">
        <f>[1]Teams!AC15</f>
        <v>Not A Player</v>
      </c>
      <c r="H35" s="2">
        <f>IF(ISNA(VLOOKUP(G35,DataBase!$B$6:$N$160,12,FALSE)),0,VLOOKUP(G35,DataBase!$B$6:$N$160,12,FALSE))</f>
        <v>0</v>
      </c>
      <c r="I35" s="2" t="str">
        <f>IF(ISNA(VLOOKUP(G35,DataBase!$B$6:$N$160,11,FALSE)),"",VLOOKUP(G35,DataBase!$B$6:$N$160,11,FALSE))</f>
        <v/>
      </c>
      <c r="J35" s="12" t="str">
        <f>IF(ISNA(VLOOKUP(G35,DataBase!$B$6:$N$160,13,FALSE)),"",VLOOKUP(G35,DataBase!$B$6:$N$160,13,FALSE))</f>
        <v/>
      </c>
      <c r="L35" t="str">
        <f>[1]Teams!AF15</f>
        <v>Not A Player</v>
      </c>
      <c r="M35" s="2">
        <f>IF(ISNA(VLOOKUP(L35,DataBase!$B$6:$N$160,12,FALSE)),0,VLOOKUP(L35,DataBase!$B$6:$N$160,12,FALSE))</f>
        <v>0</v>
      </c>
      <c r="N35" s="2" t="str">
        <f>IF(ISNA(VLOOKUP(L35,DataBase!$B$6:$N$160,11,FALSE)),"",VLOOKUP(L35,DataBase!$B$6:$N$160,11,FALSE))</f>
        <v/>
      </c>
      <c r="O35" s="12" t="str">
        <f>IF(ISNA(VLOOKUP(L35,DataBase!$B$6:$N$160,13,FALSE)),"",VLOOKUP(L35,DataBase!$B$6:$N$160,13,FALSE))</f>
        <v/>
      </c>
      <c r="Q35" t="str">
        <f>[1]Teams!AI15</f>
        <v>Not A Player</v>
      </c>
      <c r="R35" s="2">
        <f>IF(ISNA(VLOOKUP(Q35,DataBase!$B$6:$N$160,12,FALSE)),0,VLOOKUP(Q35,DataBase!$B$6:$N$160,12,FALSE))</f>
        <v>0</v>
      </c>
      <c r="S35" s="2" t="str">
        <f>IF(ISNA(VLOOKUP(Q35,DataBase!$B$6:$N$160,11,FALSE)),"",VLOOKUP(Q35,DataBase!$B$6:$N$160,11,FALSE))</f>
        <v/>
      </c>
      <c r="T35" s="12" t="str">
        <f>IF(ISNA(VLOOKUP(Q35,DataBase!$B$6:$N$160,13,FALSE)),"",VLOOKUP(Q35,DataBase!$B$6:$N$160,13,FALSE))</f>
        <v/>
      </c>
    </row>
    <row r="36" spans="2:20" x14ac:dyDescent="0.25">
      <c r="B36" t="str">
        <f>[1]Teams!Z16</f>
        <v>Not A Player</v>
      </c>
      <c r="C36" s="2">
        <f>IF(ISNA(VLOOKUP(B36,DataBase!$B$6:$N$160,12,FALSE)),0,VLOOKUP(B36,DataBase!$B$6:$N$160,12,FALSE))</f>
        <v>0</v>
      </c>
      <c r="D36" s="2" t="str">
        <f>IF(ISNA(VLOOKUP(B36,DataBase!$B$6:$N$160,11,FALSE)),"",VLOOKUP(B36,DataBase!$B$6:$N$160,11,FALSE))</f>
        <v/>
      </c>
      <c r="E36" s="12" t="str">
        <f>IF(ISNA(VLOOKUP(B36,DataBase!$B$6:$N$160,13,FALSE)),"",VLOOKUP(B36,DataBase!$B$6:$N$160,13,FALSE))</f>
        <v/>
      </c>
      <c r="G36" t="str">
        <f>[1]Teams!AC16</f>
        <v>Not A Player</v>
      </c>
      <c r="H36" s="2">
        <f>IF(ISNA(VLOOKUP(G36,DataBase!$B$6:$N$160,12,FALSE)),0,VLOOKUP(G36,DataBase!$B$6:$N$160,12,FALSE))</f>
        <v>0</v>
      </c>
      <c r="I36" s="2" t="str">
        <f>IF(ISNA(VLOOKUP(G36,DataBase!$B$6:$N$160,11,FALSE)),"",VLOOKUP(G36,DataBase!$B$6:$N$160,11,FALSE))</f>
        <v/>
      </c>
      <c r="J36" s="12" t="str">
        <f>IF(ISNA(VLOOKUP(G36,DataBase!$B$6:$N$160,13,FALSE)),"",VLOOKUP(G36,DataBase!$B$6:$N$160,13,FALSE))</f>
        <v/>
      </c>
      <c r="L36" t="str">
        <f>[1]Teams!AF16</f>
        <v>Not A Player</v>
      </c>
      <c r="M36" s="2">
        <f>IF(ISNA(VLOOKUP(L36,DataBase!$B$6:$N$160,12,FALSE)),0,VLOOKUP(L36,DataBase!$B$6:$N$160,12,FALSE))</f>
        <v>0</v>
      </c>
      <c r="N36" s="2" t="str">
        <f>IF(ISNA(VLOOKUP(L36,DataBase!$B$6:$N$160,11,FALSE)),"",VLOOKUP(L36,DataBase!$B$6:$N$160,11,FALSE))</f>
        <v/>
      </c>
      <c r="O36" s="12" t="str">
        <f>IF(ISNA(VLOOKUP(L36,DataBase!$B$6:$N$160,13,FALSE)),"",VLOOKUP(L36,DataBase!$B$6:$N$160,13,FALSE))</f>
        <v/>
      </c>
      <c r="Q36" t="str">
        <f>[1]Teams!AI16</f>
        <v>Not A Player</v>
      </c>
      <c r="R36" s="2">
        <f>IF(ISNA(VLOOKUP(Q36,DataBase!$B$6:$N$160,12,FALSE)),0,VLOOKUP(Q36,DataBase!$B$6:$N$160,12,FALSE))</f>
        <v>0</v>
      </c>
      <c r="S36" s="2" t="str">
        <f>IF(ISNA(VLOOKUP(Q36,DataBase!$B$6:$N$160,11,FALSE)),"",VLOOKUP(Q36,DataBase!$B$6:$N$160,11,FALSE))</f>
        <v/>
      </c>
      <c r="T36" s="12" t="str">
        <f>IF(ISNA(VLOOKUP(Q36,DataBase!$B$6:$N$160,13,FALSE)),"",VLOOKUP(Q36,DataBase!$B$6:$N$160,13,FALSE))</f>
        <v/>
      </c>
    </row>
    <row r="37" spans="2:20" x14ac:dyDescent="0.25">
      <c r="B37" t="str">
        <f>[1]Teams!Z17</f>
        <v>Not A Player</v>
      </c>
      <c r="C37" s="2">
        <f>IF(ISNA(VLOOKUP(B37,DataBase!$B$6:$N$160,12,FALSE)),0,VLOOKUP(B37,DataBase!$B$6:$N$160,12,FALSE))</f>
        <v>0</v>
      </c>
      <c r="D37" s="2" t="str">
        <f>IF(ISNA(VLOOKUP(B37,DataBase!$B$6:$N$160,11,FALSE)),"",VLOOKUP(B37,DataBase!$B$6:$N$160,11,FALSE))</f>
        <v/>
      </c>
      <c r="E37" s="12" t="str">
        <f>IF(ISNA(VLOOKUP(B37,DataBase!$B$6:$N$160,13,FALSE)),"",VLOOKUP(B37,DataBase!$B$6:$N$160,13,FALSE))</f>
        <v/>
      </c>
      <c r="G37" t="str">
        <f>[1]Teams!AC17</f>
        <v>Not A Player</v>
      </c>
      <c r="H37" s="2">
        <f>IF(ISNA(VLOOKUP(G37,DataBase!$B$6:$N$160,12,FALSE)),0,VLOOKUP(G37,DataBase!$B$6:$N$160,12,FALSE))</f>
        <v>0</v>
      </c>
      <c r="I37" s="2" t="str">
        <f>IF(ISNA(VLOOKUP(G37,DataBase!$B$6:$N$160,11,FALSE)),"",VLOOKUP(G37,DataBase!$B$6:$N$160,11,FALSE))</f>
        <v/>
      </c>
      <c r="J37" s="12" t="str">
        <f>IF(ISNA(VLOOKUP(G37,DataBase!$B$6:$N$160,13,FALSE)),"",VLOOKUP(G37,DataBase!$B$6:$N$160,13,FALSE))</f>
        <v/>
      </c>
      <c r="L37" t="str">
        <f>[1]Teams!AF17</f>
        <v>Not A Player</v>
      </c>
      <c r="M37" s="2">
        <f>IF(ISNA(VLOOKUP(L37,DataBase!$B$6:$N$160,12,FALSE)),0,VLOOKUP(L37,DataBase!$B$6:$N$160,12,FALSE))</f>
        <v>0</v>
      </c>
      <c r="N37" s="2" t="str">
        <f>IF(ISNA(VLOOKUP(L37,DataBase!$B$6:$N$160,11,FALSE)),"",VLOOKUP(L37,DataBase!$B$6:$N$160,11,FALSE))</f>
        <v/>
      </c>
      <c r="O37" s="12" t="str">
        <f>IF(ISNA(VLOOKUP(L37,DataBase!$B$6:$N$160,13,FALSE)),"",VLOOKUP(L37,DataBase!$B$6:$N$160,13,FALSE))</f>
        <v/>
      </c>
      <c r="Q37" t="str">
        <f>[1]Teams!AI17</f>
        <v>Not A Player</v>
      </c>
      <c r="R37" s="2">
        <f>IF(ISNA(VLOOKUP(Q37,DataBase!$B$6:$N$160,12,FALSE)),0,VLOOKUP(Q37,DataBase!$B$6:$N$160,12,FALSE))</f>
        <v>0</v>
      </c>
      <c r="S37" s="2" t="str">
        <f>IF(ISNA(VLOOKUP(Q37,DataBase!$B$6:$N$160,11,FALSE)),"",VLOOKUP(Q37,DataBase!$B$6:$N$160,11,FALSE))</f>
        <v/>
      </c>
      <c r="T37" s="12" t="str">
        <f>IF(ISNA(VLOOKUP(Q37,DataBase!$B$6:$N$160,13,FALSE)),"",VLOOKUP(Q37,DataBase!$B$6:$N$160,13,FALSE))</f>
        <v/>
      </c>
    </row>
    <row r="38" spans="2:20" x14ac:dyDescent="0.25">
      <c r="B38" t="str">
        <f>[1]Teams!Z18</f>
        <v>Not A Player</v>
      </c>
      <c r="C38" s="2">
        <f>IF(ISNA(VLOOKUP(B38,DataBase!$B$6:$N$160,12,FALSE)),0,VLOOKUP(B38,DataBase!$B$6:$N$160,12,FALSE))</f>
        <v>0</v>
      </c>
      <c r="D38" s="2" t="str">
        <f>IF(ISNA(VLOOKUP(B38,DataBase!$B$6:$N$160,11,FALSE)),"",VLOOKUP(B38,DataBase!$B$6:$N$160,11,FALSE))</f>
        <v/>
      </c>
      <c r="E38" s="12" t="str">
        <f>IF(ISNA(VLOOKUP(B38,DataBase!$B$6:$N$160,13,FALSE)),"",VLOOKUP(B38,DataBase!$B$6:$N$160,13,FALSE))</f>
        <v/>
      </c>
      <c r="G38" t="str">
        <f>[1]Teams!AC18</f>
        <v>Not A Player</v>
      </c>
      <c r="H38" s="2">
        <f>IF(ISNA(VLOOKUP(G38,DataBase!$B$6:$N$160,12,FALSE)),0,VLOOKUP(G38,DataBase!$B$6:$N$160,12,FALSE))</f>
        <v>0</v>
      </c>
      <c r="I38" s="2" t="str">
        <f>IF(ISNA(VLOOKUP(G38,DataBase!$B$6:$N$160,11,FALSE)),"",VLOOKUP(G38,DataBase!$B$6:$N$160,11,FALSE))</f>
        <v/>
      </c>
      <c r="J38" s="12" t="str">
        <f>IF(ISNA(VLOOKUP(G38,DataBase!$B$6:$N$160,13,FALSE)),"",VLOOKUP(G38,DataBase!$B$6:$N$160,13,FALSE))</f>
        <v/>
      </c>
      <c r="L38" t="str">
        <f>[1]Teams!AF18</f>
        <v>Not A Player</v>
      </c>
      <c r="M38" s="2">
        <f>IF(ISNA(VLOOKUP(L38,DataBase!$B$6:$N$160,12,FALSE)),0,VLOOKUP(L38,DataBase!$B$6:$N$160,12,FALSE))</f>
        <v>0</v>
      </c>
      <c r="N38" s="2" t="str">
        <f>IF(ISNA(VLOOKUP(L38,DataBase!$B$6:$N$160,11,FALSE)),"",VLOOKUP(L38,DataBase!$B$6:$N$160,11,FALSE))</f>
        <v/>
      </c>
      <c r="O38" s="12" t="str">
        <f>IF(ISNA(VLOOKUP(L38,DataBase!$B$6:$N$160,13,FALSE)),"",VLOOKUP(L38,DataBase!$B$6:$N$160,13,FALSE))</f>
        <v/>
      </c>
      <c r="Q38" t="str">
        <f>[1]Teams!AI18</f>
        <v>Not A Player</v>
      </c>
      <c r="R38" s="2">
        <f>IF(ISNA(VLOOKUP(Q38,DataBase!$B$6:$N$160,12,FALSE)),0,VLOOKUP(Q38,DataBase!$B$6:$N$160,12,FALSE))</f>
        <v>0</v>
      </c>
      <c r="S38" s="2" t="str">
        <f>IF(ISNA(VLOOKUP(Q38,DataBase!$B$6:$N$160,11,FALSE)),"",VLOOKUP(Q38,DataBase!$B$6:$N$160,11,FALSE))</f>
        <v/>
      </c>
      <c r="T38" s="12" t="str">
        <f>IF(ISNA(VLOOKUP(Q38,DataBase!$B$6:$N$160,13,FALSE)),"",VLOOKUP(Q38,DataBase!$B$6:$N$160,13,FALSE))</f>
        <v/>
      </c>
    </row>
    <row r="39" spans="2:20" x14ac:dyDescent="0.25">
      <c r="B39" t="str">
        <f>[1]Teams!Z19</f>
        <v>Not A Player</v>
      </c>
      <c r="C39" s="2">
        <f>IF(ISNA(VLOOKUP(B39,DataBase!$B$6:$N$160,12,FALSE)),0,VLOOKUP(B39,DataBase!$B$6:$N$160,12,FALSE))</f>
        <v>0</v>
      </c>
      <c r="D39" s="2" t="str">
        <f>IF(ISNA(VLOOKUP(B39,DataBase!$B$6:$N$160,11,FALSE)),"",VLOOKUP(B39,DataBase!$B$6:$N$160,11,FALSE))</f>
        <v/>
      </c>
      <c r="E39" s="12" t="str">
        <f>IF(ISNA(VLOOKUP(B39,DataBase!$B$6:$N$160,13,FALSE)),"",VLOOKUP(B39,DataBase!$B$6:$N$160,13,FALSE))</f>
        <v/>
      </c>
      <c r="G39" t="str">
        <f>[1]Teams!AC19</f>
        <v>Not A Player</v>
      </c>
      <c r="H39" s="2">
        <f>IF(ISNA(VLOOKUP(G39,DataBase!$B$6:$N$160,12,FALSE)),0,VLOOKUP(G39,DataBase!$B$6:$N$160,12,FALSE))</f>
        <v>0</v>
      </c>
      <c r="I39" s="2" t="str">
        <f>IF(ISNA(VLOOKUP(G39,DataBase!$B$6:$N$160,11,FALSE)),"",VLOOKUP(G39,DataBase!$B$6:$N$160,11,FALSE))</f>
        <v/>
      </c>
      <c r="J39" s="12" t="str">
        <f>IF(ISNA(VLOOKUP(G39,DataBase!$B$6:$N$160,13,FALSE)),"",VLOOKUP(G39,DataBase!$B$6:$N$160,13,FALSE))</f>
        <v/>
      </c>
      <c r="L39" t="str">
        <f>[1]Teams!AF19</f>
        <v>Not A Player</v>
      </c>
      <c r="M39" s="2">
        <f>IF(ISNA(VLOOKUP(L39,DataBase!$B$6:$N$160,12,FALSE)),0,VLOOKUP(L39,DataBase!$B$6:$N$160,12,FALSE))</f>
        <v>0</v>
      </c>
      <c r="N39" s="2" t="str">
        <f>IF(ISNA(VLOOKUP(L39,DataBase!$B$6:$N$160,11,FALSE)),"",VLOOKUP(L39,DataBase!$B$6:$N$160,11,FALSE))</f>
        <v/>
      </c>
      <c r="O39" s="12" t="str">
        <f>IF(ISNA(VLOOKUP(L39,DataBase!$B$6:$N$160,13,FALSE)),"",VLOOKUP(L39,DataBase!$B$6:$N$160,13,FALSE))</f>
        <v/>
      </c>
      <c r="Q39" t="str">
        <f>[1]Teams!AI19</f>
        <v>Not A Player</v>
      </c>
      <c r="R39" s="2">
        <f>IF(ISNA(VLOOKUP(Q39,DataBase!$B$6:$N$160,12,FALSE)),0,VLOOKUP(Q39,DataBase!$B$6:$N$160,12,FALSE))</f>
        <v>0</v>
      </c>
      <c r="S39" s="2" t="str">
        <f>IF(ISNA(VLOOKUP(Q39,DataBase!$B$6:$N$160,11,FALSE)),"",VLOOKUP(Q39,DataBase!$B$6:$N$160,11,FALSE))</f>
        <v/>
      </c>
      <c r="T39" s="12" t="str">
        <f>IF(ISNA(VLOOKUP(Q39,DataBase!$B$6:$N$160,13,FALSE)),"",VLOOKUP(Q39,DataBase!$B$6:$N$160,13,FALSE))</f>
        <v/>
      </c>
    </row>
    <row r="40" spans="2:20" x14ac:dyDescent="0.25">
      <c r="B40" t="str">
        <f>[1]Teams!Z20</f>
        <v>Not A Player</v>
      </c>
      <c r="C40" s="2">
        <f>IF(ISNA(VLOOKUP(B40,DataBase!$B$6:$N$160,12,FALSE)),0,VLOOKUP(B40,DataBase!$B$6:$N$160,12,FALSE))</f>
        <v>0</v>
      </c>
      <c r="D40" s="2" t="str">
        <f>IF(ISNA(VLOOKUP(B40,DataBase!$B$6:$N$160,11,FALSE)),"",VLOOKUP(B40,DataBase!$B$6:$N$160,11,FALSE))</f>
        <v/>
      </c>
      <c r="E40" s="12" t="str">
        <f>IF(ISNA(VLOOKUP(B40,DataBase!$B$6:$N$160,13,FALSE)),"",VLOOKUP(B40,DataBase!$B$6:$N$160,13,FALSE))</f>
        <v/>
      </c>
      <c r="G40" t="str">
        <f>[1]Teams!AC20</f>
        <v>Not A Player</v>
      </c>
      <c r="H40" s="2">
        <f>IF(ISNA(VLOOKUP(G40,DataBase!$B$6:$N$160,12,FALSE)),0,VLOOKUP(G40,DataBase!$B$6:$N$160,12,FALSE))</f>
        <v>0</v>
      </c>
      <c r="I40" s="2" t="str">
        <f>IF(ISNA(VLOOKUP(G40,DataBase!$B$6:$N$160,11,FALSE)),"",VLOOKUP(G40,DataBase!$B$6:$N$160,11,FALSE))</f>
        <v/>
      </c>
      <c r="J40" s="12" t="str">
        <f>IF(ISNA(VLOOKUP(G40,DataBase!$B$6:$N$160,13,FALSE)),"",VLOOKUP(G40,DataBase!$B$6:$N$160,13,FALSE))</f>
        <v/>
      </c>
      <c r="L40" t="str">
        <f>[1]Teams!AF20</f>
        <v>Not A Player</v>
      </c>
      <c r="M40" s="2">
        <f>IF(ISNA(VLOOKUP(L40,DataBase!$B$6:$N$160,12,FALSE)),0,VLOOKUP(L40,DataBase!$B$6:$N$160,12,FALSE))</f>
        <v>0</v>
      </c>
      <c r="N40" s="2" t="str">
        <f>IF(ISNA(VLOOKUP(L40,DataBase!$B$6:$N$160,11,FALSE)),"",VLOOKUP(L40,DataBase!$B$6:$N$160,11,FALSE))</f>
        <v/>
      </c>
      <c r="O40" s="12" t="str">
        <f>IF(ISNA(VLOOKUP(L40,DataBase!$B$6:$N$160,13,FALSE)),"",VLOOKUP(L40,DataBase!$B$6:$N$160,13,FALSE))</f>
        <v/>
      </c>
      <c r="Q40" t="str">
        <f>[1]Teams!AI20</f>
        <v>Not A Player</v>
      </c>
      <c r="R40" s="2">
        <f>IF(ISNA(VLOOKUP(Q40,DataBase!$B$6:$N$160,12,FALSE)),0,VLOOKUP(Q40,DataBase!$B$6:$N$160,12,FALSE))</f>
        <v>0</v>
      </c>
      <c r="S40" s="2" t="str">
        <f>IF(ISNA(VLOOKUP(Q40,DataBase!$B$6:$N$160,11,FALSE)),"",VLOOKUP(Q40,DataBase!$B$6:$N$160,11,FALSE))</f>
        <v/>
      </c>
      <c r="T40" s="12" t="str">
        <f>IF(ISNA(VLOOKUP(Q40,DataBase!$B$6:$N$160,13,FALSE)),"",VLOOKUP(Q40,DataBase!$B$6:$N$160,13,FALSE))</f>
        <v/>
      </c>
    </row>
    <row r="41" spans="2:20" x14ac:dyDescent="0.25">
      <c r="B41" t="str">
        <f>[1]Teams!Z21</f>
        <v>Not A Player</v>
      </c>
      <c r="C41" s="2">
        <f>IF(ISNA(VLOOKUP(B41,DataBase!$B$6:$N$160,12,FALSE)),0,VLOOKUP(B41,DataBase!$B$6:$N$160,12,FALSE))</f>
        <v>0</v>
      </c>
      <c r="D41" s="2" t="str">
        <f>IF(ISNA(VLOOKUP(B41,DataBase!$B$6:$N$160,11,FALSE)),"",VLOOKUP(B41,DataBase!$B$6:$N$160,11,FALSE))</f>
        <v/>
      </c>
      <c r="E41" s="12" t="str">
        <f>IF(ISNA(VLOOKUP(B41,DataBase!$B$6:$N$160,13,FALSE)),"",VLOOKUP(B41,DataBase!$B$6:$N$160,13,FALSE))</f>
        <v/>
      </c>
      <c r="G41" t="str">
        <f>[1]Teams!AC21</f>
        <v>Not A Player</v>
      </c>
      <c r="H41" s="2">
        <f>IF(ISNA(VLOOKUP(G41,DataBase!$B$6:$N$160,12,FALSE)),0,VLOOKUP(G41,DataBase!$B$6:$N$160,12,FALSE))</f>
        <v>0</v>
      </c>
      <c r="I41" s="2" t="str">
        <f>IF(ISNA(VLOOKUP(G41,DataBase!$B$6:$N$160,11,FALSE)),"",VLOOKUP(G41,DataBase!$B$6:$N$160,11,FALSE))</f>
        <v/>
      </c>
      <c r="J41" s="12" t="str">
        <f>IF(ISNA(VLOOKUP(G41,DataBase!$B$6:$N$160,13,FALSE)),"",VLOOKUP(G41,DataBase!$B$6:$N$160,13,FALSE))</f>
        <v/>
      </c>
      <c r="L41" t="str">
        <f>[1]Teams!AF21</f>
        <v>Not A Player</v>
      </c>
      <c r="M41" s="2">
        <f>IF(ISNA(VLOOKUP(L41,DataBase!$B$6:$N$160,12,FALSE)),0,VLOOKUP(L41,DataBase!$B$6:$N$160,12,FALSE))</f>
        <v>0</v>
      </c>
      <c r="N41" s="2" t="str">
        <f>IF(ISNA(VLOOKUP(L41,DataBase!$B$6:$N$160,11,FALSE)),"",VLOOKUP(L41,DataBase!$B$6:$N$160,11,FALSE))</f>
        <v/>
      </c>
      <c r="O41" s="12" t="str">
        <f>IF(ISNA(VLOOKUP(L41,DataBase!$B$6:$N$160,13,FALSE)),"",VLOOKUP(L41,DataBase!$B$6:$N$160,13,FALSE))</f>
        <v/>
      </c>
      <c r="Q41" t="str">
        <f>[1]Teams!AI21</f>
        <v>Not A Player</v>
      </c>
      <c r="R41" s="2">
        <f>IF(ISNA(VLOOKUP(Q41,DataBase!$B$6:$N$160,12,FALSE)),0,VLOOKUP(Q41,DataBase!$B$6:$N$160,12,FALSE))</f>
        <v>0</v>
      </c>
      <c r="S41" s="2" t="str">
        <f>IF(ISNA(VLOOKUP(Q41,DataBase!$B$6:$N$160,11,FALSE)),"",VLOOKUP(Q41,DataBase!$B$6:$N$160,11,FALSE))</f>
        <v/>
      </c>
      <c r="T41" s="12" t="str">
        <f>IF(ISNA(VLOOKUP(Q41,DataBase!$B$6:$N$160,13,FALSE)),"",VLOOKUP(Q41,DataBase!$B$6:$N$160,13,FALSE))</f>
        <v/>
      </c>
    </row>
    <row r="42" spans="2:20" x14ac:dyDescent="0.25">
      <c r="B42" t="str">
        <f>[1]Teams!Z22</f>
        <v>Not A Player</v>
      </c>
      <c r="C42" s="2">
        <f>IF(ISNA(VLOOKUP(B42,DataBase!$B$6:$N$160,12,FALSE)),0,VLOOKUP(B42,DataBase!$B$6:$N$160,12,FALSE))</f>
        <v>0</v>
      </c>
      <c r="D42" s="2" t="str">
        <f>IF(ISNA(VLOOKUP(B42,DataBase!$B$6:$N$160,11,FALSE)),"",VLOOKUP(B42,DataBase!$B$6:$N$160,11,FALSE))</f>
        <v/>
      </c>
      <c r="E42" s="12" t="str">
        <f>IF(ISNA(VLOOKUP(B42,DataBase!$B$6:$N$160,13,FALSE)),"",VLOOKUP(B42,DataBase!$B$6:$N$160,13,FALSE))</f>
        <v/>
      </c>
      <c r="G42" t="str">
        <f>[1]Teams!AC22</f>
        <v>Not A Player</v>
      </c>
      <c r="H42" s="2">
        <f>IF(ISNA(VLOOKUP(G42,DataBase!$B$6:$N$160,12,FALSE)),0,VLOOKUP(G42,DataBase!$B$6:$N$160,12,FALSE))</f>
        <v>0</v>
      </c>
      <c r="I42" s="2" t="str">
        <f>IF(ISNA(VLOOKUP(G42,DataBase!$B$6:$N$160,11,FALSE)),"",VLOOKUP(G42,DataBase!$B$6:$N$160,11,FALSE))</f>
        <v/>
      </c>
      <c r="J42" s="12" t="str">
        <f>IF(ISNA(VLOOKUP(G42,DataBase!$B$6:$N$160,13,FALSE)),"",VLOOKUP(G42,DataBase!$B$6:$N$160,13,FALSE))</f>
        <v/>
      </c>
      <c r="L42" t="str">
        <f>[1]Teams!AF22</f>
        <v>Not A Player</v>
      </c>
      <c r="M42" s="2">
        <f>IF(ISNA(VLOOKUP(L42,DataBase!$B$6:$N$160,12,FALSE)),0,VLOOKUP(L42,DataBase!$B$6:$N$160,12,FALSE))</f>
        <v>0</v>
      </c>
      <c r="N42" s="2" t="str">
        <f>IF(ISNA(VLOOKUP(L42,DataBase!$B$6:$N$160,11,FALSE)),"",VLOOKUP(L42,DataBase!$B$6:$N$160,11,FALSE))</f>
        <v/>
      </c>
      <c r="O42" s="12" t="str">
        <f>IF(ISNA(VLOOKUP(L42,DataBase!$B$6:$N$160,13,FALSE)),"",VLOOKUP(L42,DataBase!$B$6:$N$160,13,FALSE))</f>
        <v/>
      </c>
      <c r="Q42" t="str">
        <f>[1]Teams!AI22</f>
        <v>Not A Player</v>
      </c>
      <c r="R42" s="2">
        <f>IF(ISNA(VLOOKUP(Q42,DataBase!$B$6:$N$160,12,FALSE)),0,VLOOKUP(Q42,DataBase!$B$6:$N$160,12,FALSE))</f>
        <v>0</v>
      </c>
      <c r="S42" s="2" t="str">
        <f>IF(ISNA(VLOOKUP(Q42,DataBase!$B$6:$N$160,11,FALSE)),"",VLOOKUP(Q42,DataBase!$B$6:$N$160,11,FALSE))</f>
        <v/>
      </c>
      <c r="T42" s="12" t="str">
        <f>IF(ISNA(VLOOKUP(Q42,DataBase!$B$6:$N$160,13,FALSE)),"",VLOOKUP(Q42,DataBase!$B$6:$N$160,13,FALSE))</f>
        <v/>
      </c>
    </row>
    <row r="43" spans="2:20" x14ac:dyDescent="0.25">
      <c r="B43" t="str">
        <f>[1]Teams!Z23</f>
        <v>Not A Player</v>
      </c>
      <c r="C43" s="2">
        <f>IF(ISNA(VLOOKUP(B43,DataBase!$B$6:$N$160,12,FALSE)),0,VLOOKUP(B43,DataBase!$B$6:$N$160,12,FALSE))</f>
        <v>0</v>
      </c>
      <c r="D43" s="2" t="str">
        <f>IF(ISNA(VLOOKUP(B43,DataBase!$B$6:$N$160,11,FALSE)),"",VLOOKUP(B43,DataBase!$B$6:$N$160,11,FALSE))</f>
        <v/>
      </c>
      <c r="E43" s="12" t="str">
        <f>IF(ISNA(VLOOKUP(B43,DataBase!$B$6:$N$160,13,FALSE)),"",VLOOKUP(B43,DataBase!$B$6:$N$160,13,FALSE))</f>
        <v/>
      </c>
      <c r="G43" t="str">
        <f>[1]Teams!AC23</f>
        <v>Not A Player</v>
      </c>
      <c r="H43" s="2">
        <f>IF(ISNA(VLOOKUP(G43,DataBase!$B$6:$N$160,12,FALSE)),0,VLOOKUP(G43,DataBase!$B$6:$N$160,12,FALSE))</f>
        <v>0</v>
      </c>
      <c r="I43" s="2" t="str">
        <f>IF(ISNA(VLOOKUP(G43,DataBase!$B$6:$N$160,11,FALSE)),"",VLOOKUP(G43,DataBase!$B$6:$N$160,11,FALSE))</f>
        <v/>
      </c>
      <c r="J43" s="12" t="str">
        <f>IF(ISNA(VLOOKUP(G43,DataBase!$B$6:$N$160,13,FALSE)),"",VLOOKUP(G43,DataBase!$B$6:$N$160,13,FALSE))</f>
        <v/>
      </c>
      <c r="L43" t="str">
        <f>[1]Teams!AF23</f>
        <v>Not A Player</v>
      </c>
      <c r="M43" s="2">
        <f>IF(ISNA(VLOOKUP(L43,DataBase!$B$6:$N$160,12,FALSE)),0,VLOOKUP(L43,DataBase!$B$6:$N$160,12,FALSE))</f>
        <v>0</v>
      </c>
      <c r="N43" s="2" t="str">
        <f>IF(ISNA(VLOOKUP(L43,DataBase!$B$6:$N$160,11,FALSE)),"",VLOOKUP(L43,DataBase!$B$6:$N$160,11,FALSE))</f>
        <v/>
      </c>
      <c r="O43" s="12" t="str">
        <f>IF(ISNA(VLOOKUP(L43,DataBase!$B$6:$N$160,13,FALSE)),"",VLOOKUP(L43,DataBase!$B$6:$N$160,13,FALSE))</f>
        <v/>
      </c>
      <c r="Q43" t="str">
        <f>[1]Teams!AI23</f>
        <v>Not A Player</v>
      </c>
      <c r="R43" s="2">
        <f>IF(ISNA(VLOOKUP(Q43,DataBase!$B$6:$N$160,12,FALSE)),0,VLOOKUP(Q43,DataBase!$B$6:$N$160,12,FALSE))</f>
        <v>0</v>
      </c>
      <c r="S43" s="2" t="str">
        <f>IF(ISNA(VLOOKUP(Q43,DataBase!$B$6:$N$160,11,FALSE)),"",VLOOKUP(Q43,DataBase!$B$6:$N$160,11,FALSE))</f>
        <v/>
      </c>
      <c r="T43" s="12" t="str">
        <f>IF(ISNA(VLOOKUP(Q43,DataBase!$B$6:$N$160,13,FALSE)),"",VLOOKUP(Q43,DataBase!$B$6:$N$160,13,FALSE))</f>
        <v/>
      </c>
    </row>
    <row r="44" spans="2:20" x14ac:dyDescent="0.25">
      <c r="B44" t="str">
        <f>[1]Teams!Z24</f>
        <v>Not A Player</v>
      </c>
      <c r="C44" s="2">
        <f>IF(ISNA(VLOOKUP(B44,DataBase!$B$6:$N$160,12,FALSE)),0,VLOOKUP(B44,DataBase!$B$6:$N$160,12,FALSE))</f>
        <v>0</v>
      </c>
      <c r="D44" s="2" t="str">
        <f>IF(ISNA(VLOOKUP(B44,DataBase!$B$6:$N$160,11,FALSE)),"",VLOOKUP(B44,DataBase!$B$6:$N$160,11,FALSE))</f>
        <v/>
      </c>
      <c r="E44" s="12" t="str">
        <f>IF(ISNA(VLOOKUP(B44,DataBase!$B$6:$N$160,13,FALSE)),"",VLOOKUP(B44,DataBase!$B$6:$N$160,13,FALSE))</f>
        <v/>
      </c>
      <c r="G44" t="str">
        <f>[1]Teams!AC24</f>
        <v>Not A Player</v>
      </c>
      <c r="H44" s="2">
        <f>IF(ISNA(VLOOKUP(G44,DataBase!$B$6:$N$160,12,FALSE)),0,VLOOKUP(G44,DataBase!$B$6:$N$160,12,FALSE))</f>
        <v>0</v>
      </c>
      <c r="I44" s="2" t="str">
        <f>IF(ISNA(VLOOKUP(G44,DataBase!$B$6:$N$160,11,FALSE)),"",VLOOKUP(G44,DataBase!$B$6:$N$160,11,FALSE))</f>
        <v/>
      </c>
      <c r="J44" s="12" t="str">
        <f>IF(ISNA(VLOOKUP(G44,DataBase!$B$6:$N$160,13,FALSE)),"",VLOOKUP(G44,DataBase!$B$6:$N$160,13,FALSE))</f>
        <v/>
      </c>
      <c r="L44" t="str">
        <f>[1]Teams!AF24</f>
        <v>Not A Player</v>
      </c>
      <c r="M44" s="2">
        <f>IF(ISNA(VLOOKUP(L44,DataBase!$B$6:$N$160,12,FALSE)),0,VLOOKUP(L44,DataBase!$B$6:$N$160,12,FALSE))</f>
        <v>0</v>
      </c>
      <c r="N44" s="2" t="str">
        <f>IF(ISNA(VLOOKUP(L44,DataBase!$B$6:$N$160,11,FALSE)),"",VLOOKUP(L44,DataBase!$B$6:$N$160,11,FALSE))</f>
        <v/>
      </c>
      <c r="O44" s="12" t="str">
        <f>IF(ISNA(VLOOKUP(L44,DataBase!$B$6:$N$160,13,FALSE)),"",VLOOKUP(L44,DataBase!$B$6:$N$160,13,FALSE))</f>
        <v/>
      </c>
      <c r="Q44" t="str">
        <f>[1]Teams!AI24</f>
        <v>Not A Player</v>
      </c>
      <c r="R44" s="2">
        <f>IF(ISNA(VLOOKUP(Q44,DataBase!$B$6:$N$160,12,FALSE)),0,VLOOKUP(Q44,DataBase!$B$6:$N$160,12,FALSE))</f>
        <v>0</v>
      </c>
      <c r="S44" s="2" t="str">
        <f>IF(ISNA(VLOOKUP(Q44,DataBase!$B$6:$N$160,11,FALSE)),"",VLOOKUP(Q44,DataBase!$B$6:$N$160,11,FALSE))</f>
        <v/>
      </c>
      <c r="T44" s="12" t="str">
        <f>IF(ISNA(VLOOKUP(Q44,DataBase!$B$6:$N$160,13,FALSE)),"",VLOOKUP(Q44,DataBase!$B$6:$N$160,13,FALSE))</f>
        <v/>
      </c>
    </row>
    <row r="45" spans="2:20" x14ac:dyDescent="0.25">
      <c r="B45" t="str">
        <f>[1]Teams!Z25</f>
        <v>Not A Player</v>
      </c>
      <c r="C45" s="2">
        <f>IF(ISNA(VLOOKUP(B45,DataBase!$B$6:$N$160,12,FALSE)),0,VLOOKUP(B45,DataBase!$B$6:$N$160,12,FALSE))</f>
        <v>0</v>
      </c>
      <c r="D45" s="2" t="str">
        <f>IF(ISNA(VLOOKUP(B45,DataBase!$B$6:$N$160,11,FALSE)),"",VLOOKUP(B45,DataBase!$B$6:$N$160,11,FALSE))</f>
        <v/>
      </c>
      <c r="E45" s="12" t="str">
        <f>IF(ISNA(VLOOKUP(B45,DataBase!$B$6:$N$160,13,FALSE)),"",VLOOKUP(B45,DataBase!$B$6:$N$160,13,FALSE))</f>
        <v/>
      </c>
      <c r="G45" t="str">
        <f>[1]Teams!AC25</f>
        <v>Not A Player</v>
      </c>
      <c r="H45" s="2">
        <f>IF(ISNA(VLOOKUP(G45,DataBase!$B$6:$N$160,12,FALSE)),0,VLOOKUP(G45,DataBase!$B$6:$N$160,12,FALSE))</f>
        <v>0</v>
      </c>
      <c r="I45" s="2" t="str">
        <f>IF(ISNA(VLOOKUP(G45,DataBase!$B$6:$N$160,11,FALSE)),"",VLOOKUP(G45,DataBase!$B$6:$N$160,11,FALSE))</f>
        <v/>
      </c>
      <c r="J45" s="12" t="str">
        <f>IF(ISNA(VLOOKUP(G45,DataBase!$B$6:$N$160,13,FALSE)),"",VLOOKUP(G45,DataBase!$B$6:$N$160,13,FALSE))</f>
        <v/>
      </c>
      <c r="L45" t="str">
        <f>[1]Teams!AF25</f>
        <v>Not A Player</v>
      </c>
      <c r="M45" s="2">
        <f>IF(ISNA(VLOOKUP(L45,DataBase!$B$6:$N$160,12,FALSE)),0,VLOOKUP(L45,DataBase!$B$6:$N$160,12,FALSE))</f>
        <v>0</v>
      </c>
      <c r="N45" s="2" t="str">
        <f>IF(ISNA(VLOOKUP(L45,DataBase!$B$6:$N$160,11,FALSE)),"",VLOOKUP(L45,DataBase!$B$6:$N$160,11,FALSE))</f>
        <v/>
      </c>
      <c r="O45" s="12" t="str">
        <f>IF(ISNA(VLOOKUP(L45,DataBase!$B$6:$N$160,13,FALSE)),"",VLOOKUP(L45,DataBase!$B$6:$N$160,13,FALSE))</f>
        <v/>
      </c>
      <c r="Q45" t="str">
        <f>[1]Teams!AI25</f>
        <v>Not A Player</v>
      </c>
      <c r="R45" s="2">
        <f>IF(ISNA(VLOOKUP(Q45,DataBase!$B$6:$N$160,12,FALSE)),0,VLOOKUP(Q45,DataBase!$B$6:$N$160,12,FALSE))</f>
        <v>0</v>
      </c>
      <c r="S45" s="2" t="str">
        <f>IF(ISNA(VLOOKUP(Q45,DataBase!$B$6:$N$160,11,FALSE)),"",VLOOKUP(Q45,DataBase!$B$6:$N$160,11,FALSE))</f>
        <v/>
      </c>
      <c r="T45" s="12" t="str">
        <f>IF(ISNA(VLOOKUP(Q45,DataBase!$B$6:$N$160,13,FALSE)),"",VLOOKUP(Q45,DataBase!$B$6:$N$160,13,FALSE))</f>
        <v/>
      </c>
    </row>
    <row r="46" spans="2:20" x14ac:dyDescent="0.25">
      <c r="B46" t="str">
        <f>[1]Teams!Z26</f>
        <v>Not A Player</v>
      </c>
      <c r="C46" s="2">
        <f>IF(ISNA(VLOOKUP(B46,DataBase!$B$6:$N$160,12,FALSE)),0,VLOOKUP(B46,DataBase!$B$6:$N$160,12,FALSE))</f>
        <v>0</v>
      </c>
      <c r="D46" s="2" t="str">
        <f>IF(ISNA(VLOOKUP(B46,DataBase!$B$6:$N$160,11,FALSE)),"",VLOOKUP(B46,DataBase!$B$6:$N$160,11,FALSE))</f>
        <v/>
      </c>
      <c r="E46" s="12" t="str">
        <f>IF(ISNA(VLOOKUP(B46,DataBase!$B$6:$N$160,13,FALSE)),"",VLOOKUP(B46,DataBase!$B$6:$N$160,13,FALSE))</f>
        <v/>
      </c>
      <c r="G46" t="str">
        <f>[1]Teams!AC26</f>
        <v>Not A Player</v>
      </c>
      <c r="H46" s="2">
        <f>IF(ISNA(VLOOKUP(G46,DataBase!$B$6:$N$160,12,FALSE)),0,VLOOKUP(G46,DataBase!$B$6:$N$160,12,FALSE))</f>
        <v>0</v>
      </c>
      <c r="I46" s="2" t="str">
        <f>IF(ISNA(VLOOKUP(G46,DataBase!$B$6:$N$160,11,FALSE)),"",VLOOKUP(G46,DataBase!$B$6:$N$160,11,FALSE))</f>
        <v/>
      </c>
      <c r="J46" s="12" t="str">
        <f>IF(ISNA(VLOOKUP(G46,DataBase!$B$6:$N$160,13,FALSE)),"",VLOOKUP(G46,DataBase!$B$6:$N$160,13,FALSE))</f>
        <v/>
      </c>
      <c r="L46" t="str">
        <f>[1]Teams!AF26</f>
        <v>Not A Player</v>
      </c>
      <c r="M46" s="2">
        <f>IF(ISNA(VLOOKUP(L46,DataBase!$B$6:$N$160,12,FALSE)),0,VLOOKUP(L46,DataBase!$B$6:$N$160,12,FALSE))</f>
        <v>0</v>
      </c>
      <c r="N46" s="2" t="str">
        <f>IF(ISNA(VLOOKUP(L46,DataBase!$B$6:$N$160,11,FALSE)),"",VLOOKUP(L46,DataBase!$B$6:$N$160,11,FALSE))</f>
        <v/>
      </c>
      <c r="O46" s="12" t="str">
        <f>IF(ISNA(VLOOKUP(L46,DataBase!$B$6:$N$160,13,FALSE)),"",VLOOKUP(L46,DataBase!$B$6:$N$160,13,FALSE))</f>
        <v/>
      </c>
      <c r="Q46" t="str">
        <f>[1]Teams!AI26</f>
        <v>Not A Player</v>
      </c>
      <c r="R46" s="2">
        <f>IF(ISNA(VLOOKUP(Q46,DataBase!$B$6:$N$160,12,FALSE)),0,VLOOKUP(Q46,DataBase!$B$6:$N$160,12,FALSE))</f>
        <v>0</v>
      </c>
      <c r="S46" s="2" t="str">
        <f>IF(ISNA(VLOOKUP(Q46,DataBase!$B$6:$N$160,11,FALSE)),"",VLOOKUP(Q46,DataBase!$B$6:$N$160,11,FALSE))</f>
        <v/>
      </c>
      <c r="T46" s="12" t="str">
        <f>IF(ISNA(VLOOKUP(Q46,DataBase!$B$6:$N$160,13,FALSE)),"",VLOOKUP(Q46,DataBase!$B$6:$N$160,13,FALSE))</f>
        <v/>
      </c>
    </row>
    <row r="47" spans="2:20" s="4" customFormat="1" x14ac:dyDescent="0.25">
      <c r="C47" s="5">
        <f>SUM(C27:C46)</f>
        <v>0</v>
      </c>
      <c r="D47" s="5">
        <f>COUNTIF(D27:D46,"&lt;=70")</f>
        <v>0</v>
      </c>
      <c r="E47" s="5"/>
      <c r="H47" s="5">
        <f>SUM(H27:H46)</f>
        <v>0</v>
      </c>
      <c r="I47" s="5">
        <f>COUNTIF(I27:I46,"&lt;=70")</f>
        <v>0</v>
      </c>
      <c r="J47" s="5"/>
      <c r="M47" s="5">
        <f>SUM(M27:M46)</f>
        <v>0</v>
      </c>
      <c r="N47" s="5">
        <f>COUNTIF(N27:N46,"&lt;=70")</f>
        <v>0</v>
      </c>
      <c r="O47" s="5"/>
      <c r="R47" s="5">
        <f>SUM(R27:R46)</f>
        <v>0</v>
      </c>
      <c r="S47" s="5">
        <f>COUNTIF(S27:S46,"&lt;=70")</f>
        <v>0</v>
      </c>
    </row>
    <row r="49" spans="2:20" x14ac:dyDescent="0.25">
      <c r="B49" s="6">
        <f>[1]Teams!M6</f>
        <v>0</v>
      </c>
      <c r="C49" s="7" t="s">
        <v>7</v>
      </c>
      <c r="D49" s="7" t="s">
        <v>8</v>
      </c>
      <c r="E49" s="7" t="s">
        <v>13</v>
      </c>
      <c r="F49" s="6"/>
      <c r="G49" s="6">
        <f>[1]Teams!P6</f>
        <v>0</v>
      </c>
      <c r="H49" s="7" t="s">
        <v>7</v>
      </c>
      <c r="I49" s="7" t="s">
        <v>8</v>
      </c>
      <c r="J49" s="7" t="s">
        <v>13</v>
      </c>
      <c r="K49" s="6"/>
      <c r="L49" s="6">
        <f>[1]Teams!S6</f>
        <v>0</v>
      </c>
      <c r="M49" s="7" t="s">
        <v>7</v>
      </c>
      <c r="N49" s="7" t="s">
        <v>8</v>
      </c>
      <c r="O49" s="7" t="s">
        <v>13</v>
      </c>
      <c r="P49" s="6"/>
      <c r="Q49" s="6">
        <f>[1]Teams!V6</f>
        <v>0</v>
      </c>
      <c r="R49" s="7" t="s">
        <v>7</v>
      </c>
      <c r="S49" s="7" t="s">
        <v>8</v>
      </c>
      <c r="T49" s="7" t="s">
        <v>13</v>
      </c>
    </row>
    <row r="50" spans="2:20" x14ac:dyDescent="0.25">
      <c r="B50" t="str">
        <f>[1]Teams!N7</f>
        <v>Not A Player</v>
      </c>
      <c r="C50" s="2">
        <f>IF(ISNA(VLOOKUP(B50,DataBase!$B$6:$N$160,12,FALSE)),0,VLOOKUP(B50,DataBase!$B$6:$N$160,12,FALSE))</f>
        <v>0</v>
      </c>
      <c r="D50" s="2" t="str">
        <f>IF(ISNA(VLOOKUP(B50,DataBase!$B$6:$N$160,11,FALSE)),"",VLOOKUP(B50,DataBase!$B$6:$N$160,11,FALSE))</f>
        <v/>
      </c>
      <c r="E50" s="12" t="str">
        <f>IF(ISNA(VLOOKUP(B50,DataBase!$B$6:$N$160,13,FALSE)),"",VLOOKUP(B50,DataBase!$B$6:$N$160,13,FALSE))</f>
        <v/>
      </c>
      <c r="G50" t="str">
        <f>[1]Teams!Q7</f>
        <v>Not A Player</v>
      </c>
      <c r="H50" s="2">
        <f>IF(ISNA(VLOOKUP(G50,DataBase!$B$6:$N$160,12,FALSE)),0,VLOOKUP(G50,DataBase!$B$6:$N$160,12,FALSE))</f>
        <v>0</v>
      </c>
      <c r="I50" s="2" t="str">
        <f>IF(ISNA(VLOOKUP(G50,DataBase!$B$6:$N$160,11,FALSE)),"",VLOOKUP(G50,DataBase!$B$6:$N$160,11,FALSE))</f>
        <v/>
      </c>
      <c r="J50" s="12" t="str">
        <f>IF(ISNA(VLOOKUP(G50,DataBase!$B$6:$N$160,13,FALSE)),"",VLOOKUP(G50,DataBase!$B$6:$N$160,13,FALSE))</f>
        <v/>
      </c>
      <c r="L50" t="str">
        <f>[1]Teams!T7</f>
        <v>Not A Player</v>
      </c>
      <c r="M50" s="2">
        <f>IF(ISNA(VLOOKUP(L50,DataBase!$B$6:$N$160,12,FALSE)),0,VLOOKUP(L50,DataBase!$B$6:$N$160,12,FALSE))</f>
        <v>0</v>
      </c>
      <c r="N50" s="2" t="str">
        <f>IF(ISNA(VLOOKUP(L50,DataBase!$B$6:$N$160,11,FALSE)),"",VLOOKUP(L50,DataBase!$B$6:$N$160,11,FALSE))</f>
        <v/>
      </c>
      <c r="O50" s="12" t="str">
        <f>IF(ISNA(VLOOKUP(L50,DataBase!$B$6:$N$160,13,FALSE)),"",VLOOKUP(L50,DataBase!$B$6:$N$160,13,FALSE))</f>
        <v/>
      </c>
      <c r="Q50" t="str">
        <f>[1]Teams!W7</f>
        <v>Not A Player</v>
      </c>
      <c r="R50" s="2">
        <f>IF(ISNA(VLOOKUP(Q50,DataBase!$B$6:$N$160,12,FALSE)),0,VLOOKUP(Q50,DataBase!$B$6:$N$160,12,FALSE))</f>
        <v>0</v>
      </c>
      <c r="S50" s="2" t="str">
        <f>IF(ISNA(VLOOKUP(Q50,DataBase!$B$6:$N$160,11,FALSE)),"",VLOOKUP(Q50,DataBase!$B$6:$N$160,11,FALSE))</f>
        <v/>
      </c>
      <c r="T50" s="12" t="str">
        <f>IF(ISNA(VLOOKUP(Q50,DataBase!$B$6:$N$160,13,FALSE)),"",VLOOKUP(Q50,DataBase!$B$6:$N$160,13,FALSE))</f>
        <v/>
      </c>
    </row>
    <row r="51" spans="2:20" x14ac:dyDescent="0.25">
      <c r="B51" t="str">
        <f>[1]Teams!N8</f>
        <v>Not A Player</v>
      </c>
      <c r="C51" s="2">
        <f>IF(ISNA(VLOOKUP(B51,DataBase!$B$6:$N$160,12,FALSE)),0,VLOOKUP(B51,DataBase!$B$6:$N$160,12,FALSE))</f>
        <v>0</v>
      </c>
      <c r="D51" s="2" t="str">
        <f>IF(ISNA(VLOOKUP(B51,DataBase!$B$6:$N$160,11,FALSE)),"",VLOOKUP(B51,DataBase!$B$6:$N$160,11,FALSE))</f>
        <v/>
      </c>
      <c r="E51" s="12" t="str">
        <f>IF(ISNA(VLOOKUP(B51,DataBase!$B$6:$N$160,13,FALSE)),"",VLOOKUP(B51,DataBase!$B$6:$N$160,13,FALSE))</f>
        <v/>
      </c>
      <c r="G51" t="str">
        <f>[1]Teams!Q8</f>
        <v>Not A Player</v>
      </c>
      <c r="H51" s="2">
        <f>IF(ISNA(VLOOKUP(G51,DataBase!$B$6:$N$160,12,FALSE)),0,VLOOKUP(G51,DataBase!$B$6:$N$160,12,FALSE))</f>
        <v>0</v>
      </c>
      <c r="I51" s="2" t="str">
        <f>IF(ISNA(VLOOKUP(G51,DataBase!$B$6:$N$160,11,FALSE)),"",VLOOKUP(G51,DataBase!$B$6:$N$160,11,FALSE))</f>
        <v/>
      </c>
      <c r="J51" s="12" t="str">
        <f>IF(ISNA(VLOOKUP(G51,DataBase!$B$6:$N$160,13,FALSE)),"",VLOOKUP(G51,DataBase!$B$6:$N$160,13,FALSE))</f>
        <v/>
      </c>
      <c r="L51" t="str">
        <f>[1]Teams!T8</f>
        <v>Not A Player</v>
      </c>
      <c r="M51" s="2">
        <f>IF(ISNA(VLOOKUP(L51,DataBase!$B$6:$N$160,12,FALSE)),0,VLOOKUP(L51,DataBase!$B$6:$N$160,12,FALSE))</f>
        <v>0</v>
      </c>
      <c r="N51" s="2" t="str">
        <f>IF(ISNA(VLOOKUP(L51,DataBase!$B$6:$N$160,11,FALSE)),"",VLOOKUP(L51,DataBase!$B$6:$N$160,11,FALSE))</f>
        <v/>
      </c>
      <c r="O51" s="12" t="str">
        <f>IF(ISNA(VLOOKUP(L51,DataBase!$B$6:$N$160,13,FALSE)),"",VLOOKUP(L51,DataBase!$B$6:$N$160,13,FALSE))</f>
        <v/>
      </c>
      <c r="Q51" t="str">
        <f>[1]Teams!W8</f>
        <v>Not A Player</v>
      </c>
      <c r="R51" s="2">
        <f>IF(ISNA(VLOOKUP(Q51,DataBase!$B$6:$N$160,12,FALSE)),0,VLOOKUP(Q51,DataBase!$B$6:$N$160,12,FALSE))</f>
        <v>0</v>
      </c>
      <c r="S51" s="2" t="str">
        <f>IF(ISNA(VLOOKUP(Q51,DataBase!$B$6:$N$160,11,FALSE)),"",VLOOKUP(Q51,DataBase!$B$6:$N$160,11,FALSE))</f>
        <v/>
      </c>
      <c r="T51" s="12" t="str">
        <f>IF(ISNA(VLOOKUP(Q51,DataBase!$B$6:$N$160,13,FALSE)),"",VLOOKUP(Q51,DataBase!$B$6:$N$160,13,FALSE))</f>
        <v/>
      </c>
    </row>
    <row r="52" spans="2:20" x14ac:dyDescent="0.25">
      <c r="B52" t="str">
        <f>[1]Teams!N9</f>
        <v>Not A Player</v>
      </c>
      <c r="C52" s="2">
        <f>IF(ISNA(VLOOKUP(B52,DataBase!$B$6:$N$160,12,FALSE)),0,VLOOKUP(B52,DataBase!$B$6:$N$160,12,FALSE))</f>
        <v>0</v>
      </c>
      <c r="D52" s="2" t="str">
        <f>IF(ISNA(VLOOKUP(B52,DataBase!$B$6:$N$160,11,FALSE)),"",VLOOKUP(B52,DataBase!$B$6:$N$160,11,FALSE))</f>
        <v/>
      </c>
      <c r="E52" s="12" t="str">
        <f>IF(ISNA(VLOOKUP(B52,DataBase!$B$6:$N$160,13,FALSE)),"",VLOOKUP(B52,DataBase!$B$6:$N$160,13,FALSE))</f>
        <v/>
      </c>
      <c r="G52" t="str">
        <f>[1]Teams!Q9</f>
        <v>Not A Player</v>
      </c>
      <c r="H52" s="2">
        <f>IF(ISNA(VLOOKUP(G52,DataBase!$B$6:$N$160,12,FALSE)),0,VLOOKUP(G52,DataBase!$B$6:$N$160,12,FALSE))</f>
        <v>0</v>
      </c>
      <c r="I52" s="2" t="str">
        <f>IF(ISNA(VLOOKUP(G52,DataBase!$B$6:$N$160,11,FALSE)),"",VLOOKUP(G52,DataBase!$B$6:$N$160,11,FALSE))</f>
        <v/>
      </c>
      <c r="J52" s="12" t="str">
        <f>IF(ISNA(VLOOKUP(G52,DataBase!$B$6:$N$160,13,FALSE)),"",VLOOKUP(G52,DataBase!$B$6:$N$160,13,FALSE))</f>
        <v/>
      </c>
      <c r="L52" t="str">
        <f>[1]Teams!T9</f>
        <v>Not A Player</v>
      </c>
      <c r="M52" s="2">
        <f>IF(ISNA(VLOOKUP(L52,DataBase!$B$6:$N$160,12,FALSE)),0,VLOOKUP(L52,DataBase!$B$6:$N$160,12,FALSE))</f>
        <v>0</v>
      </c>
      <c r="N52" s="2" t="str">
        <f>IF(ISNA(VLOOKUP(L52,DataBase!$B$6:$N$160,11,FALSE)),"",VLOOKUP(L52,DataBase!$B$6:$N$160,11,FALSE))</f>
        <v/>
      </c>
      <c r="O52" s="12" t="str">
        <f>IF(ISNA(VLOOKUP(L52,DataBase!$B$6:$N$160,13,FALSE)),"",VLOOKUP(L52,DataBase!$B$6:$N$160,13,FALSE))</f>
        <v/>
      </c>
      <c r="Q52" t="str">
        <f>[1]Teams!W9</f>
        <v>Not A Player</v>
      </c>
      <c r="R52" s="2">
        <f>IF(ISNA(VLOOKUP(Q52,DataBase!$B$6:$N$160,12,FALSE)),0,VLOOKUP(Q52,DataBase!$B$6:$N$160,12,FALSE))</f>
        <v>0</v>
      </c>
      <c r="S52" s="2" t="str">
        <f>IF(ISNA(VLOOKUP(Q52,DataBase!$B$6:$N$160,11,FALSE)),"",VLOOKUP(Q52,DataBase!$B$6:$N$160,11,FALSE))</f>
        <v/>
      </c>
      <c r="T52" s="12" t="str">
        <f>IF(ISNA(VLOOKUP(Q52,DataBase!$B$6:$N$160,13,FALSE)),"",VLOOKUP(Q52,DataBase!$B$6:$N$160,13,FALSE))</f>
        <v/>
      </c>
    </row>
    <row r="53" spans="2:20" x14ac:dyDescent="0.25">
      <c r="B53" t="str">
        <f>[1]Teams!N10</f>
        <v>Not A Player</v>
      </c>
      <c r="C53" s="2">
        <f>IF(ISNA(VLOOKUP(B53,DataBase!$B$6:$N$160,12,FALSE)),0,VLOOKUP(B53,DataBase!$B$6:$N$160,12,FALSE))</f>
        <v>0</v>
      </c>
      <c r="D53" s="2" t="str">
        <f>IF(ISNA(VLOOKUP(B53,DataBase!$B$6:$N$160,11,FALSE)),"",VLOOKUP(B53,DataBase!$B$6:$N$160,11,FALSE))</f>
        <v/>
      </c>
      <c r="E53" s="12" t="str">
        <f>IF(ISNA(VLOOKUP(B53,DataBase!$B$6:$N$160,13,FALSE)),"",VLOOKUP(B53,DataBase!$B$6:$N$160,13,FALSE))</f>
        <v/>
      </c>
      <c r="G53" t="str">
        <f>[1]Teams!Q10</f>
        <v>Not A Player</v>
      </c>
      <c r="H53" s="2">
        <f>IF(ISNA(VLOOKUP(G53,DataBase!$B$6:$N$160,12,FALSE)),0,VLOOKUP(G53,DataBase!$B$6:$N$160,12,FALSE))</f>
        <v>0</v>
      </c>
      <c r="I53" s="2" t="str">
        <f>IF(ISNA(VLOOKUP(G53,DataBase!$B$6:$N$160,11,FALSE)),"",VLOOKUP(G53,DataBase!$B$6:$N$160,11,FALSE))</f>
        <v/>
      </c>
      <c r="J53" s="12" t="str">
        <f>IF(ISNA(VLOOKUP(G53,DataBase!$B$6:$N$160,13,FALSE)),"",VLOOKUP(G53,DataBase!$B$6:$N$160,13,FALSE))</f>
        <v/>
      </c>
      <c r="L53" t="str">
        <f>[1]Teams!T10</f>
        <v>Not A Player</v>
      </c>
      <c r="M53" s="2">
        <f>IF(ISNA(VLOOKUP(L53,DataBase!$B$6:$N$160,12,FALSE)),0,VLOOKUP(L53,DataBase!$B$6:$N$160,12,FALSE))</f>
        <v>0</v>
      </c>
      <c r="N53" s="2" t="str">
        <f>IF(ISNA(VLOOKUP(L53,DataBase!$B$6:$N$160,11,FALSE)),"",VLOOKUP(L53,DataBase!$B$6:$N$160,11,FALSE))</f>
        <v/>
      </c>
      <c r="O53" s="12" t="str">
        <f>IF(ISNA(VLOOKUP(L53,DataBase!$B$6:$N$160,13,FALSE)),"",VLOOKUP(L53,DataBase!$B$6:$N$160,13,FALSE))</f>
        <v/>
      </c>
      <c r="Q53" t="str">
        <f>[1]Teams!W10</f>
        <v>Not A Player</v>
      </c>
      <c r="R53" s="2">
        <f>IF(ISNA(VLOOKUP(Q53,DataBase!$B$6:$N$160,12,FALSE)),0,VLOOKUP(Q53,DataBase!$B$6:$N$160,12,FALSE))</f>
        <v>0</v>
      </c>
      <c r="S53" s="2" t="str">
        <f>IF(ISNA(VLOOKUP(Q53,DataBase!$B$6:$N$160,11,FALSE)),"",VLOOKUP(Q53,DataBase!$B$6:$N$160,11,FALSE))</f>
        <v/>
      </c>
      <c r="T53" s="12" t="str">
        <f>IF(ISNA(VLOOKUP(Q53,DataBase!$B$6:$N$160,13,FALSE)),"",VLOOKUP(Q53,DataBase!$B$6:$N$160,13,FALSE))</f>
        <v/>
      </c>
    </row>
    <row r="54" spans="2:20" x14ac:dyDescent="0.25">
      <c r="B54" t="str">
        <f>[1]Teams!N11</f>
        <v>Not A Player</v>
      </c>
      <c r="C54" s="2">
        <f>IF(ISNA(VLOOKUP(B54,DataBase!$B$6:$N$160,12,FALSE)),0,VLOOKUP(B54,DataBase!$B$6:$N$160,12,FALSE))</f>
        <v>0</v>
      </c>
      <c r="D54" s="2" t="str">
        <f>IF(ISNA(VLOOKUP(B54,DataBase!$B$6:$N$160,11,FALSE)),"",VLOOKUP(B54,DataBase!$B$6:$N$160,11,FALSE))</f>
        <v/>
      </c>
      <c r="E54" s="12" t="str">
        <f>IF(ISNA(VLOOKUP(B54,DataBase!$B$6:$N$160,13,FALSE)),"",VLOOKUP(B54,DataBase!$B$6:$N$160,13,FALSE))</f>
        <v/>
      </c>
      <c r="G54" t="str">
        <f>[1]Teams!Q11</f>
        <v>Not A Player</v>
      </c>
      <c r="H54" s="2">
        <f>IF(ISNA(VLOOKUP(G54,DataBase!$B$6:$N$160,12,FALSE)),0,VLOOKUP(G54,DataBase!$B$6:$N$160,12,FALSE))</f>
        <v>0</v>
      </c>
      <c r="I54" s="2" t="str">
        <f>IF(ISNA(VLOOKUP(G54,DataBase!$B$6:$N$160,11,FALSE)),"",VLOOKUP(G54,DataBase!$B$6:$N$160,11,FALSE))</f>
        <v/>
      </c>
      <c r="J54" s="12" t="str">
        <f>IF(ISNA(VLOOKUP(G54,DataBase!$B$6:$N$160,13,FALSE)),"",VLOOKUP(G54,DataBase!$B$6:$N$160,13,FALSE))</f>
        <v/>
      </c>
      <c r="L54" t="str">
        <f>[1]Teams!T11</f>
        <v>Not A Player</v>
      </c>
      <c r="M54" s="2">
        <f>IF(ISNA(VLOOKUP(L54,DataBase!$B$6:$N$160,12,FALSE)),0,VLOOKUP(L54,DataBase!$B$6:$N$160,12,FALSE))</f>
        <v>0</v>
      </c>
      <c r="N54" s="2" t="str">
        <f>IF(ISNA(VLOOKUP(L54,DataBase!$B$6:$N$160,11,FALSE)),"",VLOOKUP(L54,DataBase!$B$6:$N$160,11,FALSE))</f>
        <v/>
      </c>
      <c r="O54" s="12" t="str">
        <f>IF(ISNA(VLOOKUP(L54,DataBase!$B$6:$N$160,13,FALSE)),"",VLOOKUP(L54,DataBase!$B$6:$N$160,13,FALSE))</f>
        <v/>
      </c>
      <c r="Q54" t="str">
        <f>[1]Teams!W11</f>
        <v>Not A Player</v>
      </c>
      <c r="R54" s="2">
        <f>IF(ISNA(VLOOKUP(Q54,DataBase!$B$6:$N$160,12,FALSE)),0,VLOOKUP(Q54,DataBase!$B$6:$N$160,12,FALSE))</f>
        <v>0</v>
      </c>
      <c r="S54" s="2" t="str">
        <f>IF(ISNA(VLOOKUP(Q54,DataBase!$B$6:$N$160,11,FALSE)),"",VLOOKUP(Q54,DataBase!$B$6:$N$160,11,FALSE))</f>
        <v/>
      </c>
      <c r="T54" s="12" t="str">
        <f>IF(ISNA(VLOOKUP(Q54,DataBase!$B$6:$N$160,13,FALSE)),"",VLOOKUP(Q54,DataBase!$B$6:$N$160,13,FALSE))</f>
        <v/>
      </c>
    </row>
    <row r="55" spans="2:20" x14ac:dyDescent="0.25">
      <c r="B55" t="str">
        <f>[1]Teams!N12</f>
        <v>Not A Player</v>
      </c>
      <c r="C55" s="2">
        <f>IF(ISNA(VLOOKUP(B55,DataBase!$B$6:$N$160,12,FALSE)),0,VLOOKUP(B55,DataBase!$B$6:$N$160,12,FALSE))</f>
        <v>0</v>
      </c>
      <c r="D55" s="2" t="str">
        <f>IF(ISNA(VLOOKUP(B55,DataBase!$B$6:$N$160,11,FALSE)),"",VLOOKUP(B55,DataBase!$B$6:$N$160,11,FALSE))</f>
        <v/>
      </c>
      <c r="E55" s="12" t="str">
        <f>IF(ISNA(VLOOKUP(B55,DataBase!$B$6:$N$160,13,FALSE)),"",VLOOKUP(B55,DataBase!$B$6:$N$160,13,FALSE))</f>
        <v/>
      </c>
      <c r="G55" t="str">
        <f>[1]Teams!Q12</f>
        <v>Not A Player</v>
      </c>
      <c r="H55" s="2">
        <f>IF(ISNA(VLOOKUP(G55,DataBase!$B$6:$N$160,12,FALSE)),0,VLOOKUP(G55,DataBase!$B$6:$N$160,12,FALSE))</f>
        <v>0</v>
      </c>
      <c r="I55" s="2" t="str">
        <f>IF(ISNA(VLOOKUP(G55,DataBase!$B$6:$N$160,11,FALSE)),"",VLOOKUP(G55,DataBase!$B$6:$N$160,11,FALSE))</f>
        <v/>
      </c>
      <c r="J55" s="12" t="str">
        <f>IF(ISNA(VLOOKUP(G55,DataBase!$B$6:$N$160,13,FALSE)),"",VLOOKUP(G55,DataBase!$B$6:$N$160,13,FALSE))</f>
        <v/>
      </c>
      <c r="L55" t="str">
        <f>[1]Teams!T12</f>
        <v>Not A Player</v>
      </c>
      <c r="M55" s="2">
        <f>IF(ISNA(VLOOKUP(L55,DataBase!$B$6:$N$160,12,FALSE)),0,VLOOKUP(L55,DataBase!$B$6:$N$160,12,FALSE))</f>
        <v>0</v>
      </c>
      <c r="N55" s="2" t="str">
        <f>IF(ISNA(VLOOKUP(L55,DataBase!$B$6:$N$160,11,FALSE)),"",VLOOKUP(L55,DataBase!$B$6:$N$160,11,FALSE))</f>
        <v/>
      </c>
      <c r="O55" s="12" t="str">
        <f>IF(ISNA(VLOOKUP(L55,DataBase!$B$6:$N$160,13,FALSE)),"",VLOOKUP(L55,DataBase!$B$6:$N$160,13,FALSE))</f>
        <v/>
      </c>
      <c r="Q55" t="str">
        <f>[1]Teams!W12</f>
        <v>Not A Player</v>
      </c>
      <c r="R55" s="2">
        <f>IF(ISNA(VLOOKUP(Q55,DataBase!$B$6:$N$160,12,FALSE)),0,VLOOKUP(Q55,DataBase!$B$6:$N$160,12,FALSE))</f>
        <v>0</v>
      </c>
      <c r="S55" s="2" t="str">
        <f>IF(ISNA(VLOOKUP(Q55,DataBase!$B$6:$N$160,11,FALSE)),"",VLOOKUP(Q55,DataBase!$B$6:$N$160,11,FALSE))</f>
        <v/>
      </c>
      <c r="T55" s="12" t="str">
        <f>IF(ISNA(VLOOKUP(Q55,DataBase!$B$6:$N$160,13,FALSE)),"",VLOOKUP(Q55,DataBase!$B$6:$N$160,13,FALSE))</f>
        <v/>
      </c>
    </row>
    <row r="56" spans="2:20" x14ac:dyDescent="0.25">
      <c r="B56" t="str">
        <f>[1]Teams!N13</f>
        <v>Not A Player</v>
      </c>
      <c r="C56" s="2">
        <f>IF(ISNA(VLOOKUP(B56,DataBase!$B$6:$N$160,12,FALSE)),0,VLOOKUP(B56,DataBase!$B$6:$N$160,12,FALSE))</f>
        <v>0</v>
      </c>
      <c r="D56" s="2" t="str">
        <f>IF(ISNA(VLOOKUP(B56,DataBase!$B$6:$N$160,11,FALSE)),"",VLOOKUP(B56,DataBase!$B$6:$N$160,11,FALSE))</f>
        <v/>
      </c>
      <c r="E56" s="12" t="str">
        <f>IF(ISNA(VLOOKUP(B56,DataBase!$B$6:$N$160,13,FALSE)),"",VLOOKUP(B56,DataBase!$B$6:$N$160,13,FALSE))</f>
        <v/>
      </c>
      <c r="G56" t="str">
        <f>[1]Teams!Q13</f>
        <v>Not A Player</v>
      </c>
      <c r="H56" s="2">
        <f>IF(ISNA(VLOOKUP(G56,DataBase!$B$6:$N$160,12,FALSE)),0,VLOOKUP(G56,DataBase!$B$6:$N$160,12,FALSE))</f>
        <v>0</v>
      </c>
      <c r="I56" s="2" t="str">
        <f>IF(ISNA(VLOOKUP(G56,DataBase!$B$6:$N$160,11,FALSE)),"",VLOOKUP(G56,DataBase!$B$6:$N$160,11,FALSE))</f>
        <v/>
      </c>
      <c r="J56" s="12" t="str">
        <f>IF(ISNA(VLOOKUP(G56,DataBase!$B$6:$N$160,13,FALSE)),"",VLOOKUP(G56,DataBase!$B$6:$N$160,13,FALSE))</f>
        <v/>
      </c>
      <c r="L56" t="str">
        <f>[1]Teams!T13</f>
        <v>Not A Player</v>
      </c>
      <c r="M56" s="2">
        <f>IF(ISNA(VLOOKUP(L56,DataBase!$B$6:$N$160,12,FALSE)),0,VLOOKUP(L56,DataBase!$B$6:$N$160,12,FALSE))</f>
        <v>0</v>
      </c>
      <c r="N56" s="2" t="str">
        <f>IF(ISNA(VLOOKUP(L56,DataBase!$B$6:$N$160,11,FALSE)),"",VLOOKUP(L56,DataBase!$B$6:$N$160,11,FALSE))</f>
        <v/>
      </c>
      <c r="O56" s="12" t="str">
        <f>IF(ISNA(VLOOKUP(L56,DataBase!$B$6:$N$160,13,FALSE)),"",VLOOKUP(L56,DataBase!$B$6:$N$160,13,FALSE))</f>
        <v/>
      </c>
      <c r="Q56" t="str">
        <f>[1]Teams!W13</f>
        <v>Not A Player</v>
      </c>
      <c r="R56" s="2">
        <f>IF(ISNA(VLOOKUP(Q56,DataBase!$B$6:$N$160,12,FALSE)),0,VLOOKUP(Q56,DataBase!$B$6:$N$160,12,FALSE))</f>
        <v>0</v>
      </c>
      <c r="S56" s="2" t="str">
        <f>IF(ISNA(VLOOKUP(Q56,DataBase!$B$6:$N$160,11,FALSE)),"",VLOOKUP(Q56,DataBase!$B$6:$N$160,11,FALSE))</f>
        <v/>
      </c>
      <c r="T56" s="12" t="str">
        <f>IF(ISNA(VLOOKUP(Q56,DataBase!$B$6:$N$160,13,FALSE)),"",VLOOKUP(Q56,DataBase!$B$6:$N$160,13,FALSE))</f>
        <v/>
      </c>
    </row>
    <row r="57" spans="2:20" x14ac:dyDescent="0.25">
      <c r="B57" t="str">
        <f>[1]Teams!N14</f>
        <v>Not A Player</v>
      </c>
      <c r="C57" s="2">
        <f>IF(ISNA(VLOOKUP(B57,DataBase!$B$6:$N$160,12,FALSE)),0,VLOOKUP(B57,DataBase!$B$6:$N$160,12,FALSE))</f>
        <v>0</v>
      </c>
      <c r="D57" s="2" t="str">
        <f>IF(ISNA(VLOOKUP(B57,DataBase!$B$6:$N$160,11,FALSE)),"",VLOOKUP(B57,DataBase!$B$6:$N$160,11,FALSE))</f>
        <v/>
      </c>
      <c r="E57" s="12" t="str">
        <f>IF(ISNA(VLOOKUP(B57,DataBase!$B$6:$N$160,13,FALSE)),"",VLOOKUP(B57,DataBase!$B$6:$N$160,13,FALSE))</f>
        <v/>
      </c>
      <c r="G57" t="str">
        <f>[1]Teams!Q14</f>
        <v>Not A Player</v>
      </c>
      <c r="H57" s="2">
        <f>IF(ISNA(VLOOKUP(G57,DataBase!$B$6:$N$160,12,FALSE)),0,VLOOKUP(G57,DataBase!$B$6:$N$160,12,FALSE))</f>
        <v>0</v>
      </c>
      <c r="I57" s="2" t="str">
        <f>IF(ISNA(VLOOKUP(G57,DataBase!$B$6:$N$160,11,FALSE)),"",VLOOKUP(G57,DataBase!$B$6:$N$160,11,FALSE))</f>
        <v/>
      </c>
      <c r="J57" s="12" t="str">
        <f>IF(ISNA(VLOOKUP(G57,DataBase!$B$6:$N$160,13,FALSE)),"",VLOOKUP(G57,DataBase!$B$6:$N$160,13,FALSE))</f>
        <v/>
      </c>
      <c r="L57" t="str">
        <f>[1]Teams!T14</f>
        <v>Not A Player</v>
      </c>
      <c r="M57" s="2">
        <f>IF(ISNA(VLOOKUP(L57,DataBase!$B$6:$N$160,12,FALSE)),0,VLOOKUP(L57,DataBase!$B$6:$N$160,12,FALSE))</f>
        <v>0</v>
      </c>
      <c r="N57" s="2" t="str">
        <f>IF(ISNA(VLOOKUP(L57,DataBase!$B$6:$N$160,11,FALSE)),"",VLOOKUP(L57,DataBase!$B$6:$N$160,11,FALSE))</f>
        <v/>
      </c>
      <c r="O57" s="12" t="str">
        <f>IF(ISNA(VLOOKUP(L57,DataBase!$B$6:$N$160,13,FALSE)),"",VLOOKUP(L57,DataBase!$B$6:$N$160,13,FALSE))</f>
        <v/>
      </c>
      <c r="Q57" t="str">
        <f>[1]Teams!W14</f>
        <v>Not A Player</v>
      </c>
      <c r="R57" s="2">
        <f>IF(ISNA(VLOOKUP(Q57,DataBase!$B$6:$N$160,12,FALSE)),0,VLOOKUP(Q57,DataBase!$B$6:$N$160,12,FALSE))</f>
        <v>0</v>
      </c>
      <c r="S57" s="2" t="str">
        <f>IF(ISNA(VLOOKUP(Q57,DataBase!$B$6:$N$160,11,FALSE)),"",VLOOKUP(Q57,DataBase!$B$6:$N$160,11,FALSE))</f>
        <v/>
      </c>
      <c r="T57" s="12" t="str">
        <f>IF(ISNA(VLOOKUP(Q57,DataBase!$B$6:$N$160,13,FALSE)),"",VLOOKUP(Q57,DataBase!$B$6:$N$160,13,FALSE))</f>
        <v/>
      </c>
    </row>
    <row r="58" spans="2:20" x14ac:dyDescent="0.25">
      <c r="B58" t="str">
        <f>[1]Teams!N15</f>
        <v>Not A Player</v>
      </c>
      <c r="C58" s="2">
        <f>IF(ISNA(VLOOKUP(B58,DataBase!$B$6:$N$160,12,FALSE)),0,VLOOKUP(B58,DataBase!$B$6:$N$160,12,FALSE))</f>
        <v>0</v>
      </c>
      <c r="D58" s="2" t="str">
        <f>IF(ISNA(VLOOKUP(B58,DataBase!$B$6:$N$160,11,FALSE)),"",VLOOKUP(B58,DataBase!$B$6:$N$160,11,FALSE))</f>
        <v/>
      </c>
      <c r="E58" s="12" t="str">
        <f>IF(ISNA(VLOOKUP(B58,DataBase!$B$6:$N$160,13,FALSE)),"",VLOOKUP(B58,DataBase!$B$6:$N$160,13,FALSE))</f>
        <v/>
      </c>
      <c r="G58" t="str">
        <f>[1]Teams!Q15</f>
        <v>Not A Player</v>
      </c>
      <c r="H58" s="2">
        <f>IF(ISNA(VLOOKUP(G58,DataBase!$B$6:$N$160,12,FALSE)),0,VLOOKUP(G58,DataBase!$B$6:$N$160,12,FALSE))</f>
        <v>0</v>
      </c>
      <c r="I58" s="2" t="str">
        <f>IF(ISNA(VLOOKUP(G58,DataBase!$B$6:$N$160,11,FALSE)),"",VLOOKUP(G58,DataBase!$B$6:$N$160,11,FALSE))</f>
        <v/>
      </c>
      <c r="J58" s="12" t="str">
        <f>IF(ISNA(VLOOKUP(G58,DataBase!$B$6:$N$160,13,FALSE)),"",VLOOKUP(G58,DataBase!$B$6:$N$160,13,FALSE))</f>
        <v/>
      </c>
      <c r="L58" t="str">
        <f>[1]Teams!T15</f>
        <v>Not A Player</v>
      </c>
      <c r="M58" s="2">
        <f>IF(ISNA(VLOOKUP(L58,DataBase!$B$6:$N$160,12,FALSE)),0,VLOOKUP(L58,DataBase!$B$6:$N$160,12,FALSE))</f>
        <v>0</v>
      </c>
      <c r="N58" s="2" t="str">
        <f>IF(ISNA(VLOOKUP(L58,DataBase!$B$6:$N$160,11,FALSE)),"",VLOOKUP(L58,DataBase!$B$6:$N$160,11,FALSE))</f>
        <v/>
      </c>
      <c r="O58" s="12" t="str">
        <f>IF(ISNA(VLOOKUP(L58,DataBase!$B$6:$N$160,13,FALSE)),"",VLOOKUP(L58,DataBase!$B$6:$N$160,13,FALSE))</f>
        <v/>
      </c>
      <c r="Q58" t="str">
        <f>[1]Teams!W15</f>
        <v>Not A Player</v>
      </c>
      <c r="R58" s="2">
        <f>IF(ISNA(VLOOKUP(Q58,DataBase!$B$6:$N$160,12,FALSE)),0,VLOOKUP(Q58,DataBase!$B$6:$N$160,12,FALSE))</f>
        <v>0</v>
      </c>
      <c r="S58" s="2" t="str">
        <f>IF(ISNA(VLOOKUP(Q58,DataBase!$B$6:$N$160,11,FALSE)),"",VLOOKUP(Q58,DataBase!$B$6:$N$160,11,FALSE))</f>
        <v/>
      </c>
      <c r="T58" s="12" t="str">
        <f>IF(ISNA(VLOOKUP(Q58,DataBase!$B$6:$N$160,13,FALSE)),"",VLOOKUP(Q58,DataBase!$B$6:$N$160,13,FALSE))</f>
        <v/>
      </c>
    </row>
    <row r="59" spans="2:20" x14ac:dyDescent="0.25">
      <c r="B59" t="str">
        <f>[1]Teams!N16</f>
        <v>Not A Player</v>
      </c>
      <c r="C59" s="2">
        <f>IF(ISNA(VLOOKUP(B59,DataBase!$B$6:$N$160,12,FALSE)),0,VLOOKUP(B59,DataBase!$B$6:$N$160,12,FALSE))</f>
        <v>0</v>
      </c>
      <c r="D59" s="2" t="str">
        <f>IF(ISNA(VLOOKUP(B59,DataBase!$B$6:$N$160,11,FALSE)),"",VLOOKUP(B59,DataBase!$B$6:$N$160,11,FALSE))</f>
        <v/>
      </c>
      <c r="E59" s="12" t="str">
        <f>IF(ISNA(VLOOKUP(B59,DataBase!$B$6:$N$160,13,FALSE)),"",VLOOKUP(B59,DataBase!$B$6:$N$160,13,FALSE))</f>
        <v/>
      </c>
      <c r="G59" t="str">
        <f>[1]Teams!Q16</f>
        <v>Not A Player</v>
      </c>
      <c r="H59" s="2">
        <f>IF(ISNA(VLOOKUP(G59,DataBase!$B$6:$N$160,12,FALSE)),0,VLOOKUP(G59,DataBase!$B$6:$N$160,12,FALSE))</f>
        <v>0</v>
      </c>
      <c r="I59" s="2" t="str">
        <f>IF(ISNA(VLOOKUP(G59,DataBase!$B$6:$N$160,11,FALSE)),"",VLOOKUP(G59,DataBase!$B$6:$N$160,11,FALSE))</f>
        <v/>
      </c>
      <c r="J59" s="12" t="str">
        <f>IF(ISNA(VLOOKUP(G59,DataBase!$B$6:$N$160,13,FALSE)),"",VLOOKUP(G59,DataBase!$B$6:$N$160,13,FALSE))</f>
        <v/>
      </c>
      <c r="L59" t="str">
        <f>[1]Teams!T16</f>
        <v>Not A Player</v>
      </c>
      <c r="M59" s="2">
        <f>IF(ISNA(VLOOKUP(L59,DataBase!$B$6:$N$160,12,FALSE)),0,VLOOKUP(L59,DataBase!$B$6:$N$160,12,FALSE))</f>
        <v>0</v>
      </c>
      <c r="N59" s="2" t="str">
        <f>IF(ISNA(VLOOKUP(L59,DataBase!$B$6:$N$160,11,FALSE)),"",VLOOKUP(L59,DataBase!$B$6:$N$160,11,FALSE))</f>
        <v/>
      </c>
      <c r="O59" s="12" t="str">
        <f>IF(ISNA(VLOOKUP(L59,DataBase!$B$6:$N$160,13,FALSE)),"",VLOOKUP(L59,DataBase!$B$6:$N$160,13,FALSE))</f>
        <v/>
      </c>
      <c r="Q59" t="str">
        <f>[1]Teams!W16</f>
        <v>Not A Player</v>
      </c>
      <c r="R59" s="2">
        <f>IF(ISNA(VLOOKUP(Q59,DataBase!$B$6:$N$160,12,FALSE)),0,VLOOKUP(Q59,DataBase!$B$6:$N$160,12,FALSE))</f>
        <v>0</v>
      </c>
      <c r="S59" s="2" t="str">
        <f>IF(ISNA(VLOOKUP(Q59,DataBase!$B$6:$N$160,11,FALSE)),"",VLOOKUP(Q59,DataBase!$B$6:$N$160,11,FALSE))</f>
        <v/>
      </c>
      <c r="T59" s="12" t="str">
        <f>IF(ISNA(VLOOKUP(Q59,DataBase!$B$6:$N$160,13,FALSE)),"",VLOOKUP(Q59,DataBase!$B$6:$N$160,13,FALSE))</f>
        <v/>
      </c>
    </row>
    <row r="60" spans="2:20" x14ac:dyDescent="0.25">
      <c r="B60" t="str">
        <f>[1]Teams!N17</f>
        <v>Not A Player</v>
      </c>
      <c r="C60" s="2">
        <f>IF(ISNA(VLOOKUP(B60,DataBase!$B$6:$N$160,12,FALSE)),0,VLOOKUP(B60,DataBase!$B$6:$N$160,12,FALSE))</f>
        <v>0</v>
      </c>
      <c r="D60" s="2" t="str">
        <f>IF(ISNA(VLOOKUP(B60,DataBase!$B$6:$N$160,11,FALSE)),"",VLOOKUP(B60,DataBase!$B$6:$N$160,11,FALSE))</f>
        <v/>
      </c>
      <c r="E60" s="12" t="str">
        <f>IF(ISNA(VLOOKUP(B60,DataBase!$B$6:$N$160,13,FALSE)),"",VLOOKUP(B60,DataBase!$B$6:$N$160,13,FALSE))</f>
        <v/>
      </c>
      <c r="G60" t="str">
        <f>[1]Teams!Q17</f>
        <v>Not A Player</v>
      </c>
      <c r="H60" s="2">
        <f>IF(ISNA(VLOOKUP(G60,DataBase!$B$6:$N$160,12,FALSE)),0,VLOOKUP(G60,DataBase!$B$6:$N$160,12,FALSE))</f>
        <v>0</v>
      </c>
      <c r="I60" s="2" t="str">
        <f>IF(ISNA(VLOOKUP(G60,DataBase!$B$6:$N$160,11,FALSE)),"",VLOOKUP(G60,DataBase!$B$6:$N$160,11,FALSE))</f>
        <v/>
      </c>
      <c r="J60" s="12" t="str">
        <f>IF(ISNA(VLOOKUP(G60,DataBase!$B$6:$N$160,13,FALSE)),"",VLOOKUP(G60,DataBase!$B$6:$N$160,13,FALSE))</f>
        <v/>
      </c>
      <c r="L60" t="str">
        <f>[1]Teams!T17</f>
        <v>Not A Player</v>
      </c>
      <c r="M60" s="2">
        <f>IF(ISNA(VLOOKUP(L60,DataBase!$B$6:$N$160,12,FALSE)),0,VLOOKUP(L60,DataBase!$B$6:$N$160,12,FALSE))</f>
        <v>0</v>
      </c>
      <c r="N60" s="2" t="str">
        <f>IF(ISNA(VLOOKUP(L60,DataBase!$B$6:$N$160,11,FALSE)),"",VLOOKUP(L60,DataBase!$B$6:$N$160,11,FALSE))</f>
        <v/>
      </c>
      <c r="O60" s="12" t="str">
        <f>IF(ISNA(VLOOKUP(L60,DataBase!$B$6:$N$160,13,FALSE)),"",VLOOKUP(L60,DataBase!$B$6:$N$160,13,FALSE))</f>
        <v/>
      </c>
      <c r="Q60" t="str">
        <f>[1]Teams!W17</f>
        <v>Not A Player</v>
      </c>
      <c r="R60" s="2">
        <f>IF(ISNA(VLOOKUP(Q60,DataBase!$B$6:$N$160,12,FALSE)),0,VLOOKUP(Q60,DataBase!$B$6:$N$160,12,FALSE))</f>
        <v>0</v>
      </c>
      <c r="S60" s="2" t="str">
        <f>IF(ISNA(VLOOKUP(Q60,DataBase!$B$6:$N$160,11,FALSE)),"",VLOOKUP(Q60,DataBase!$B$6:$N$160,11,FALSE))</f>
        <v/>
      </c>
      <c r="T60" s="12" t="str">
        <f>IF(ISNA(VLOOKUP(Q60,DataBase!$B$6:$N$160,13,FALSE)),"",VLOOKUP(Q60,DataBase!$B$6:$N$160,13,FALSE))</f>
        <v/>
      </c>
    </row>
    <row r="61" spans="2:20" x14ac:dyDescent="0.25">
      <c r="B61" t="str">
        <f>[1]Teams!N18</f>
        <v>Not A Player</v>
      </c>
      <c r="C61" s="2">
        <f>IF(ISNA(VLOOKUP(B61,DataBase!$B$6:$N$160,12,FALSE)),0,VLOOKUP(B61,DataBase!$B$6:$N$160,12,FALSE))</f>
        <v>0</v>
      </c>
      <c r="D61" s="2" t="str">
        <f>IF(ISNA(VLOOKUP(B61,DataBase!$B$6:$N$160,11,FALSE)),"",VLOOKUP(B61,DataBase!$B$6:$N$160,11,FALSE))</f>
        <v/>
      </c>
      <c r="E61" s="12" t="str">
        <f>IF(ISNA(VLOOKUP(B61,DataBase!$B$6:$N$160,13,FALSE)),"",VLOOKUP(B61,DataBase!$B$6:$N$160,13,FALSE))</f>
        <v/>
      </c>
      <c r="G61" t="str">
        <f>[1]Teams!Q18</f>
        <v>Not A Player</v>
      </c>
      <c r="H61" s="2">
        <f>IF(ISNA(VLOOKUP(G61,DataBase!$B$6:$N$160,12,FALSE)),0,VLOOKUP(G61,DataBase!$B$6:$N$160,12,FALSE))</f>
        <v>0</v>
      </c>
      <c r="I61" s="2" t="str">
        <f>IF(ISNA(VLOOKUP(G61,DataBase!$B$6:$N$160,11,FALSE)),"",VLOOKUP(G61,DataBase!$B$6:$N$160,11,FALSE))</f>
        <v/>
      </c>
      <c r="J61" s="12" t="str">
        <f>IF(ISNA(VLOOKUP(G61,DataBase!$B$6:$N$160,13,FALSE)),"",VLOOKUP(G61,DataBase!$B$6:$N$160,13,FALSE))</f>
        <v/>
      </c>
      <c r="L61" t="str">
        <f>[1]Teams!T18</f>
        <v>Not A Player</v>
      </c>
      <c r="M61" s="2">
        <f>IF(ISNA(VLOOKUP(L61,DataBase!$B$6:$N$160,12,FALSE)),0,VLOOKUP(L61,DataBase!$B$6:$N$160,12,FALSE))</f>
        <v>0</v>
      </c>
      <c r="N61" s="2" t="str">
        <f>IF(ISNA(VLOOKUP(L61,DataBase!$B$6:$N$160,11,FALSE)),"",VLOOKUP(L61,DataBase!$B$6:$N$160,11,FALSE))</f>
        <v/>
      </c>
      <c r="O61" s="12" t="str">
        <f>IF(ISNA(VLOOKUP(L61,DataBase!$B$6:$N$160,13,FALSE)),"",VLOOKUP(L61,DataBase!$B$6:$N$160,13,FALSE))</f>
        <v/>
      </c>
      <c r="Q61" t="str">
        <f>[1]Teams!W18</f>
        <v>Not A Player</v>
      </c>
      <c r="R61" s="2">
        <f>IF(ISNA(VLOOKUP(Q61,DataBase!$B$6:$N$160,12,FALSE)),0,VLOOKUP(Q61,DataBase!$B$6:$N$160,12,FALSE))</f>
        <v>0</v>
      </c>
      <c r="S61" s="2" t="str">
        <f>IF(ISNA(VLOOKUP(Q61,DataBase!$B$6:$N$160,11,FALSE)),"",VLOOKUP(Q61,DataBase!$B$6:$N$160,11,FALSE))</f>
        <v/>
      </c>
      <c r="T61" s="12" t="str">
        <f>IF(ISNA(VLOOKUP(Q61,DataBase!$B$6:$N$160,13,FALSE)),"",VLOOKUP(Q61,DataBase!$B$6:$N$160,13,FALSE))</f>
        <v/>
      </c>
    </row>
    <row r="62" spans="2:20" x14ac:dyDescent="0.25">
      <c r="B62" t="str">
        <f>[1]Teams!N19</f>
        <v>Not A Player</v>
      </c>
      <c r="C62" s="2">
        <f>IF(ISNA(VLOOKUP(B62,DataBase!$B$6:$N$160,12,FALSE)),0,VLOOKUP(B62,DataBase!$B$6:$N$160,12,FALSE))</f>
        <v>0</v>
      </c>
      <c r="D62" s="2" t="str">
        <f>IF(ISNA(VLOOKUP(B62,DataBase!$B$6:$N$160,11,FALSE)),"",VLOOKUP(B62,DataBase!$B$6:$N$160,11,FALSE))</f>
        <v/>
      </c>
      <c r="E62" s="12" t="str">
        <f>IF(ISNA(VLOOKUP(B62,DataBase!$B$6:$N$160,13,FALSE)),"",VLOOKUP(B62,DataBase!$B$6:$N$160,13,FALSE))</f>
        <v/>
      </c>
      <c r="G62" t="str">
        <f>[1]Teams!Q19</f>
        <v>Not A Player</v>
      </c>
      <c r="H62" s="2">
        <f>IF(ISNA(VLOOKUP(G62,DataBase!$B$6:$N$160,12,FALSE)),0,VLOOKUP(G62,DataBase!$B$6:$N$160,12,FALSE))</f>
        <v>0</v>
      </c>
      <c r="I62" s="2" t="str">
        <f>IF(ISNA(VLOOKUP(G62,DataBase!$B$6:$N$160,11,FALSE)),"",VLOOKUP(G62,DataBase!$B$6:$N$160,11,FALSE))</f>
        <v/>
      </c>
      <c r="J62" s="12" t="str">
        <f>IF(ISNA(VLOOKUP(G62,DataBase!$B$6:$N$160,13,FALSE)),"",VLOOKUP(G62,DataBase!$B$6:$N$160,13,FALSE))</f>
        <v/>
      </c>
      <c r="L62" t="str">
        <f>[1]Teams!T19</f>
        <v>Not A Player</v>
      </c>
      <c r="M62" s="2">
        <f>IF(ISNA(VLOOKUP(L62,DataBase!$B$6:$N$160,12,FALSE)),0,VLOOKUP(L62,DataBase!$B$6:$N$160,12,FALSE))</f>
        <v>0</v>
      </c>
      <c r="N62" s="2" t="str">
        <f>IF(ISNA(VLOOKUP(L62,DataBase!$B$6:$N$160,11,FALSE)),"",VLOOKUP(L62,DataBase!$B$6:$N$160,11,FALSE))</f>
        <v/>
      </c>
      <c r="O62" s="12" t="str">
        <f>IF(ISNA(VLOOKUP(L62,DataBase!$B$6:$N$160,13,FALSE)),"",VLOOKUP(L62,DataBase!$B$6:$N$160,13,FALSE))</f>
        <v/>
      </c>
      <c r="Q62" t="str">
        <f>[1]Teams!W19</f>
        <v>Not A Player</v>
      </c>
      <c r="R62" s="2">
        <f>IF(ISNA(VLOOKUP(Q62,DataBase!$B$6:$N$160,12,FALSE)),0,VLOOKUP(Q62,DataBase!$B$6:$N$160,12,FALSE))</f>
        <v>0</v>
      </c>
      <c r="S62" s="2" t="str">
        <f>IF(ISNA(VLOOKUP(Q62,DataBase!$B$6:$N$160,11,FALSE)),"",VLOOKUP(Q62,DataBase!$B$6:$N$160,11,FALSE))</f>
        <v/>
      </c>
      <c r="T62" s="12" t="str">
        <f>IF(ISNA(VLOOKUP(Q62,DataBase!$B$6:$N$160,13,FALSE)),"",VLOOKUP(Q62,DataBase!$B$6:$N$160,13,FALSE))</f>
        <v/>
      </c>
    </row>
    <row r="63" spans="2:20" x14ac:dyDescent="0.25">
      <c r="B63" t="str">
        <f>[1]Teams!N20</f>
        <v>Not A Player</v>
      </c>
      <c r="C63" s="2">
        <f>IF(ISNA(VLOOKUP(B63,DataBase!$B$6:$N$160,12,FALSE)),0,VLOOKUP(B63,DataBase!$B$6:$N$160,12,FALSE))</f>
        <v>0</v>
      </c>
      <c r="D63" s="2" t="str">
        <f>IF(ISNA(VLOOKUP(B63,DataBase!$B$6:$N$160,11,FALSE)),"",VLOOKUP(B63,DataBase!$B$6:$N$160,11,FALSE))</f>
        <v/>
      </c>
      <c r="E63" s="12" t="str">
        <f>IF(ISNA(VLOOKUP(B63,DataBase!$B$6:$N$160,13,FALSE)),"",VLOOKUP(B63,DataBase!$B$6:$N$160,13,FALSE))</f>
        <v/>
      </c>
      <c r="G63" t="str">
        <f>[1]Teams!Q20</f>
        <v>Not A Player</v>
      </c>
      <c r="H63" s="2">
        <f>IF(ISNA(VLOOKUP(G63,DataBase!$B$6:$N$160,12,FALSE)),0,VLOOKUP(G63,DataBase!$B$6:$N$160,12,FALSE))</f>
        <v>0</v>
      </c>
      <c r="I63" s="2" t="str">
        <f>IF(ISNA(VLOOKUP(G63,DataBase!$B$6:$N$160,11,FALSE)),"",VLOOKUP(G63,DataBase!$B$6:$N$160,11,FALSE))</f>
        <v/>
      </c>
      <c r="J63" s="12" t="str">
        <f>IF(ISNA(VLOOKUP(G63,DataBase!$B$6:$N$160,13,FALSE)),"",VLOOKUP(G63,DataBase!$B$6:$N$160,13,FALSE))</f>
        <v/>
      </c>
      <c r="L63" t="str">
        <f>[1]Teams!T20</f>
        <v>Not A Player</v>
      </c>
      <c r="M63" s="2">
        <f>IF(ISNA(VLOOKUP(L63,DataBase!$B$6:$N$160,12,FALSE)),0,VLOOKUP(L63,DataBase!$B$6:$N$160,12,FALSE))</f>
        <v>0</v>
      </c>
      <c r="N63" s="2" t="str">
        <f>IF(ISNA(VLOOKUP(L63,DataBase!$B$6:$N$160,11,FALSE)),"",VLOOKUP(L63,DataBase!$B$6:$N$160,11,FALSE))</f>
        <v/>
      </c>
      <c r="O63" s="12" t="str">
        <f>IF(ISNA(VLOOKUP(L63,DataBase!$B$6:$N$160,13,FALSE)),"",VLOOKUP(L63,DataBase!$B$6:$N$160,13,FALSE))</f>
        <v/>
      </c>
      <c r="Q63" t="str">
        <f>[1]Teams!W20</f>
        <v>Not A Player</v>
      </c>
      <c r="R63" s="2">
        <f>IF(ISNA(VLOOKUP(Q63,DataBase!$B$6:$N$160,12,FALSE)),0,VLOOKUP(Q63,DataBase!$B$6:$N$160,12,FALSE))</f>
        <v>0</v>
      </c>
      <c r="S63" s="2" t="str">
        <f>IF(ISNA(VLOOKUP(Q63,DataBase!$B$6:$N$160,11,FALSE)),"",VLOOKUP(Q63,DataBase!$B$6:$N$160,11,FALSE))</f>
        <v/>
      </c>
      <c r="T63" s="12" t="str">
        <f>IF(ISNA(VLOOKUP(Q63,DataBase!$B$6:$N$160,13,FALSE)),"",VLOOKUP(Q63,DataBase!$B$6:$N$160,13,FALSE))</f>
        <v/>
      </c>
    </row>
    <row r="64" spans="2:20" x14ac:dyDescent="0.25">
      <c r="B64" t="str">
        <f>[1]Teams!N21</f>
        <v>Not A Player</v>
      </c>
      <c r="C64" s="2">
        <f>IF(ISNA(VLOOKUP(B64,DataBase!$B$6:$N$160,12,FALSE)),0,VLOOKUP(B64,DataBase!$B$6:$N$160,12,FALSE))</f>
        <v>0</v>
      </c>
      <c r="D64" s="2" t="str">
        <f>IF(ISNA(VLOOKUP(B64,DataBase!$B$6:$N$160,11,FALSE)),"",VLOOKUP(B64,DataBase!$B$6:$N$160,11,FALSE))</f>
        <v/>
      </c>
      <c r="E64" s="12" t="str">
        <f>IF(ISNA(VLOOKUP(B64,DataBase!$B$6:$N$160,13,FALSE)),"",VLOOKUP(B64,DataBase!$B$6:$N$160,13,FALSE))</f>
        <v/>
      </c>
      <c r="G64" t="str">
        <f>[1]Teams!Q21</f>
        <v>Not A Player</v>
      </c>
      <c r="H64" s="2">
        <f>IF(ISNA(VLOOKUP(G64,DataBase!$B$6:$N$160,12,FALSE)),0,VLOOKUP(G64,DataBase!$B$6:$N$160,12,FALSE))</f>
        <v>0</v>
      </c>
      <c r="I64" s="2" t="str">
        <f>IF(ISNA(VLOOKUP(G64,DataBase!$B$6:$N$160,11,FALSE)),"",VLOOKUP(G64,DataBase!$B$6:$N$160,11,FALSE))</f>
        <v/>
      </c>
      <c r="J64" s="12" t="str">
        <f>IF(ISNA(VLOOKUP(G64,DataBase!$B$6:$N$160,13,FALSE)),"",VLOOKUP(G64,DataBase!$B$6:$N$160,13,FALSE))</f>
        <v/>
      </c>
      <c r="L64" t="str">
        <f>[1]Teams!T21</f>
        <v>Not A Player</v>
      </c>
      <c r="M64" s="2">
        <f>IF(ISNA(VLOOKUP(L64,DataBase!$B$6:$N$160,12,FALSE)),0,VLOOKUP(L64,DataBase!$B$6:$N$160,12,FALSE))</f>
        <v>0</v>
      </c>
      <c r="N64" s="2" t="str">
        <f>IF(ISNA(VLOOKUP(L64,DataBase!$B$6:$N$160,11,FALSE)),"",VLOOKUP(L64,DataBase!$B$6:$N$160,11,FALSE))</f>
        <v/>
      </c>
      <c r="O64" s="12" t="str">
        <f>IF(ISNA(VLOOKUP(L64,DataBase!$B$6:$N$160,13,FALSE)),"",VLOOKUP(L64,DataBase!$B$6:$N$160,13,FALSE))</f>
        <v/>
      </c>
      <c r="Q64" t="str">
        <f>[1]Teams!W21</f>
        <v>Not A Player</v>
      </c>
      <c r="R64" s="2">
        <f>IF(ISNA(VLOOKUP(Q64,DataBase!$B$6:$N$160,12,FALSE)),0,VLOOKUP(Q64,DataBase!$B$6:$N$160,12,FALSE))</f>
        <v>0</v>
      </c>
      <c r="S64" s="2" t="str">
        <f>IF(ISNA(VLOOKUP(Q64,DataBase!$B$6:$N$160,11,FALSE)),"",VLOOKUP(Q64,DataBase!$B$6:$N$160,11,FALSE))</f>
        <v/>
      </c>
      <c r="T64" s="12" t="str">
        <f>IF(ISNA(VLOOKUP(Q64,DataBase!$B$6:$N$160,13,FALSE)),"",VLOOKUP(Q64,DataBase!$B$6:$N$160,13,FALSE))</f>
        <v/>
      </c>
    </row>
    <row r="65" spans="2:20" x14ac:dyDescent="0.25">
      <c r="B65" t="str">
        <f>[1]Teams!N22</f>
        <v>Not A Player</v>
      </c>
      <c r="C65" s="2">
        <f>IF(ISNA(VLOOKUP(B65,DataBase!$B$6:$N$160,12,FALSE)),0,VLOOKUP(B65,DataBase!$B$6:$N$160,12,FALSE))</f>
        <v>0</v>
      </c>
      <c r="D65" s="2" t="str">
        <f>IF(ISNA(VLOOKUP(B65,DataBase!$B$6:$N$160,11,FALSE)),"",VLOOKUP(B65,DataBase!$B$6:$N$160,11,FALSE))</f>
        <v/>
      </c>
      <c r="E65" s="12" t="str">
        <f>IF(ISNA(VLOOKUP(B65,DataBase!$B$6:$N$160,13,FALSE)),"",VLOOKUP(B65,DataBase!$B$6:$N$160,13,FALSE))</f>
        <v/>
      </c>
      <c r="G65" t="str">
        <f>[1]Teams!Q22</f>
        <v>Not A Player</v>
      </c>
      <c r="H65" s="2">
        <f>IF(ISNA(VLOOKUP(G65,DataBase!$B$6:$N$160,12,FALSE)),0,VLOOKUP(G65,DataBase!$B$6:$N$160,12,FALSE))</f>
        <v>0</v>
      </c>
      <c r="I65" s="2" t="str">
        <f>IF(ISNA(VLOOKUP(G65,DataBase!$B$6:$N$160,11,FALSE)),"",VLOOKUP(G65,DataBase!$B$6:$N$160,11,FALSE))</f>
        <v/>
      </c>
      <c r="J65" s="12" t="str">
        <f>IF(ISNA(VLOOKUP(G65,DataBase!$B$6:$N$160,13,FALSE)),"",VLOOKUP(G65,DataBase!$B$6:$N$160,13,FALSE))</f>
        <v/>
      </c>
      <c r="L65" t="str">
        <f>[1]Teams!T22</f>
        <v>Not A Player</v>
      </c>
      <c r="M65" s="2">
        <f>IF(ISNA(VLOOKUP(L65,DataBase!$B$6:$N$160,12,FALSE)),0,VLOOKUP(L65,DataBase!$B$6:$N$160,12,FALSE))</f>
        <v>0</v>
      </c>
      <c r="N65" s="2" t="str">
        <f>IF(ISNA(VLOOKUP(L65,DataBase!$B$6:$N$160,11,FALSE)),"",VLOOKUP(L65,DataBase!$B$6:$N$160,11,FALSE))</f>
        <v/>
      </c>
      <c r="O65" s="12" t="str">
        <f>IF(ISNA(VLOOKUP(L65,DataBase!$B$6:$N$160,13,FALSE)),"",VLOOKUP(L65,DataBase!$B$6:$N$160,13,FALSE))</f>
        <v/>
      </c>
      <c r="Q65" t="str">
        <f>[1]Teams!W22</f>
        <v>Not A Player</v>
      </c>
      <c r="R65" s="2">
        <f>IF(ISNA(VLOOKUP(Q65,DataBase!$B$6:$N$160,12,FALSE)),0,VLOOKUP(Q65,DataBase!$B$6:$N$160,12,FALSE))</f>
        <v>0</v>
      </c>
      <c r="S65" s="2" t="str">
        <f>IF(ISNA(VLOOKUP(Q65,DataBase!$B$6:$N$160,11,FALSE)),"",VLOOKUP(Q65,DataBase!$B$6:$N$160,11,FALSE))</f>
        <v/>
      </c>
      <c r="T65" s="12" t="str">
        <f>IF(ISNA(VLOOKUP(Q65,DataBase!$B$6:$N$160,13,FALSE)),"",VLOOKUP(Q65,DataBase!$B$6:$N$160,13,FALSE))</f>
        <v/>
      </c>
    </row>
    <row r="66" spans="2:20" x14ac:dyDescent="0.25">
      <c r="B66" t="str">
        <f>[1]Teams!N23</f>
        <v>Not A Player</v>
      </c>
      <c r="C66" s="2">
        <f>IF(ISNA(VLOOKUP(B66,DataBase!$B$6:$N$160,12,FALSE)),0,VLOOKUP(B66,DataBase!$B$6:$N$160,12,FALSE))</f>
        <v>0</v>
      </c>
      <c r="D66" s="2" t="str">
        <f>IF(ISNA(VLOOKUP(B66,DataBase!$B$6:$N$160,11,FALSE)),"",VLOOKUP(B66,DataBase!$B$6:$N$160,11,FALSE))</f>
        <v/>
      </c>
      <c r="E66" s="12" t="str">
        <f>IF(ISNA(VLOOKUP(B66,DataBase!$B$6:$N$160,13,FALSE)),"",VLOOKUP(B66,DataBase!$B$6:$N$160,13,FALSE))</f>
        <v/>
      </c>
      <c r="G66" t="str">
        <f>[1]Teams!Q23</f>
        <v>Not A Player</v>
      </c>
      <c r="H66" s="2">
        <f>IF(ISNA(VLOOKUP(G66,DataBase!$B$6:$N$160,12,FALSE)),0,VLOOKUP(G66,DataBase!$B$6:$N$160,12,FALSE))</f>
        <v>0</v>
      </c>
      <c r="I66" s="2" t="str">
        <f>IF(ISNA(VLOOKUP(G66,DataBase!$B$6:$N$160,11,FALSE)),"",VLOOKUP(G66,DataBase!$B$6:$N$160,11,FALSE))</f>
        <v/>
      </c>
      <c r="J66" s="12" t="str">
        <f>IF(ISNA(VLOOKUP(G66,DataBase!$B$6:$N$160,13,FALSE)),"",VLOOKUP(G66,DataBase!$B$6:$N$160,13,FALSE))</f>
        <v/>
      </c>
      <c r="L66" t="str">
        <f>[1]Teams!T23</f>
        <v>Not A Player</v>
      </c>
      <c r="M66" s="2">
        <f>IF(ISNA(VLOOKUP(L66,DataBase!$B$6:$N$160,12,FALSE)),0,VLOOKUP(L66,DataBase!$B$6:$N$160,12,FALSE))</f>
        <v>0</v>
      </c>
      <c r="N66" s="2" t="str">
        <f>IF(ISNA(VLOOKUP(L66,DataBase!$B$6:$N$160,11,FALSE)),"",VLOOKUP(L66,DataBase!$B$6:$N$160,11,FALSE))</f>
        <v/>
      </c>
      <c r="O66" s="12" t="str">
        <f>IF(ISNA(VLOOKUP(L66,DataBase!$B$6:$N$160,13,FALSE)),"",VLOOKUP(L66,DataBase!$B$6:$N$160,13,FALSE))</f>
        <v/>
      </c>
      <c r="Q66" t="str">
        <f>[1]Teams!W23</f>
        <v>Not A Player</v>
      </c>
      <c r="R66" s="2">
        <f>IF(ISNA(VLOOKUP(Q66,DataBase!$B$6:$N$160,12,FALSE)),0,VLOOKUP(Q66,DataBase!$B$6:$N$160,12,FALSE))</f>
        <v>0</v>
      </c>
      <c r="S66" s="2" t="str">
        <f>IF(ISNA(VLOOKUP(Q66,DataBase!$B$6:$N$160,11,FALSE)),"",VLOOKUP(Q66,DataBase!$B$6:$N$160,11,FALSE))</f>
        <v/>
      </c>
      <c r="T66" s="12" t="str">
        <f>IF(ISNA(VLOOKUP(Q66,DataBase!$B$6:$N$160,13,FALSE)),"",VLOOKUP(Q66,DataBase!$B$6:$N$160,13,FALSE))</f>
        <v/>
      </c>
    </row>
    <row r="67" spans="2:20" x14ac:dyDescent="0.25">
      <c r="B67" t="str">
        <f>[1]Teams!N24</f>
        <v>Not A Player</v>
      </c>
      <c r="C67" s="2">
        <f>IF(ISNA(VLOOKUP(B67,DataBase!$B$6:$N$160,12,FALSE)),0,VLOOKUP(B67,DataBase!$B$6:$N$160,12,FALSE))</f>
        <v>0</v>
      </c>
      <c r="D67" s="2" t="str">
        <f>IF(ISNA(VLOOKUP(B67,DataBase!$B$6:$N$160,11,FALSE)),"",VLOOKUP(B67,DataBase!$B$6:$N$160,11,FALSE))</f>
        <v/>
      </c>
      <c r="E67" s="12" t="str">
        <f>IF(ISNA(VLOOKUP(B67,DataBase!$B$6:$N$160,13,FALSE)),"",VLOOKUP(B67,DataBase!$B$6:$N$160,13,FALSE))</f>
        <v/>
      </c>
      <c r="G67" t="str">
        <f>[1]Teams!Q24</f>
        <v>Not A Player</v>
      </c>
      <c r="H67" s="2">
        <f>IF(ISNA(VLOOKUP(G67,DataBase!$B$6:$N$160,12,FALSE)),0,VLOOKUP(G67,DataBase!$B$6:$N$160,12,FALSE))</f>
        <v>0</v>
      </c>
      <c r="I67" s="2" t="str">
        <f>IF(ISNA(VLOOKUP(G67,DataBase!$B$6:$N$160,11,FALSE)),"",VLOOKUP(G67,DataBase!$B$6:$N$160,11,FALSE))</f>
        <v/>
      </c>
      <c r="J67" s="12" t="str">
        <f>IF(ISNA(VLOOKUP(G67,DataBase!$B$6:$N$160,13,FALSE)),"",VLOOKUP(G67,DataBase!$B$6:$N$160,13,FALSE))</f>
        <v/>
      </c>
      <c r="L67" t="str">
        <f>[1]Teams!T24</f>
        <v>Not A Player</v>
      </c>
      <c r="M67" s="2">
        <f>IF(ISNA(VLOOKUP(L67,DataBase!$B$6:$N$160,12,FALSE)),0,VLOOKUP(L67,DataBase!$B$6:$N$160,12,FALSE))</f>
        <v>0</v>
      </c>
      <c r="N67" s="2" t="str">
        <f>IF(ISNA(VLOOKUP(L67,DataBase!$B$6:$N$160,11,FALSE)),"",VLOOKUP(L67,DataBase!$B$6:$N$160,11,FALSE))</f>
        <v/>
      </c>
      <c r="O67" s="12" t="str">
        <f>IF(ISNA(VLOOKUP(L67,DataBase!$B$6:$N$160,13,FALSE)),"",VLOOKUP(L67,DataBase!$B$6:$N$160,13,FALSE))</f>
        <v/>
      </c>
      <c r="Q67" t="str">
        <f>[1]Teams!W24</f>
        <v>Not A Player</v>
      </c>
      <c r="R67" s="2">
        <f>IF(ISNA(VLOOKUP(Q67,DataBase!$B$6:$N$160,12,FALSE)),0,VLOOKUP(Q67,DataBase!$B$6:$N$160,12,FALSE))</f>
        <v>0</v>
      </c>
      <c r="S67" s="2" t="str">
        <f>IF(ISNA(VLOOKUP(Q67,DataBase!$B$6:$N$160,11,FALSE)),"",VLOOKUP(Q67,DataBase!$B$6:$N$160,11,FALSE))</f>
        <v/>
      </c>
      <c r="T67" s="12" t="str">
        <f>IF(ISNA(VLOOKUP(Q67,DataBase!$B$6:$N$160,13,FALSE)),"",VLOOKUP(Q67,DataBase!$B$6:$N$160,13,FALSE))</f>
        <v/>
      </c>
    </row>
    <row r="68" spans="2:20" x14ac:dyDescent="0.25">
      <c r="B68" t="str">
        <f>[1]Teams!N25</f>
        <v>Not A Player</v>
      </c>
      <c r="C68" s="2">
        <f>IF(ISNA(VLOOKUP(B68,DataBase!$B$6:$N$160,12,FALSE)),0,VLOOKUP(B68,DataBase!$B$6:$N$160,12,FALSE))</f>
        <v>0</v>
      </c>
      <c r="D68" s="2" t="str">
        <f>IF(ISNA(VLOOKUP(B68,DataBase!$B$6:$N$160,11,FALSE)),"",VLOOKUP(B68,DataBase!$B$6:$N$160,11,FALSE))</f>
        <v/>
      </c>
      <c r="E68" s="12" t="str">
        <f>IF(ISNA(VLOOKUP(B68,DataBase!$B$6:$N$160,13,FALSE)),"",VLOOKUP(B68,DataBase!$B$6:$N$160,13,FALSE))</f>
        <v/>
      </c>
      <c r="G68" t="str">
        <f>[1]Teams!Q25</f>
        <v>Not A Player</v>
      </c>
      <c r="H68" s="2">
        <f>IF(ISNA(VLOOKUP(G68,DataBase!$B$6:$N$160,12,FALSE)),0,VLOOKUP(G68,DataBase!$B$6:$N$160,12,FALSE))</f>
        <v>0</v>
      </c>
      <c r="I68" s="2" t="str">
        <f>IF(ISNA(VLOOKUP(G68,DataBase!$B$6:$N$160,11,FALSE)),"",VLOOKUP(G68,DataBase!$B$6:$N$160,11,FALSE))</f>
        <v/>
      </c>
      <c r="J68" s="12" t="str">
        <f>IF(ISNA(VLOOKUP(G68,DataBase!$B$6:$N$160,13,FALSE)),"",VLOOKUP(G68,DataBase!$B$6:$N$160,13,FALSE))</f>
        <v/>
      </c>
      <c r="L68" t="str">
        <f>[1]Teams!T25</f>
        <v>Not A Player</v>
      </c>
      <c r="M68" s="2">
        <f>IF(ISNA(VLOOKUP(L68,DataBase!$B$6:$N$160,12,FALSE)),0,VLOOKUP(L68,DataBase!$B$6:$N$160,12,FALSE))</f>
        <v>0</v>
      </c>
      <c r="N68" s="2" t="str">
        <f>IF(ISNA(VLOOKUP(L68,DataBase!$B$6:$N$160,11,FALSE)),"",VLOOKUP(L68,DataBase!$B$6:$N$160,11,FALSE))</f>
        <v/>
      </c>
      <c r="O68" s="12" t="str">
        <f>IF(ISNA(VLOOKUP(L68,DataBase!$B$6:$N$160,13,FALSE)),"",VLOOKUP(L68,DataBase!$B$6:$N$160,13,FALSE))</f>
        <v/>
      </c>
      <c r="Q68" t="str">
        <f>[1]Teams!W25</f>
        <v>Not A Player</v>
      </c>
      <c r="R68" s="2">
        <f>IF(ISNA(VLOOKUP(Q68,DataBase!$B$6:$N$160,12,FALSE)),0,VLOOKUP(Q68,DataBase!$B$6:$N$160,12,FALSE))</f>
        <v>0</v>
      </c>
      <c r="S68" s="2" t="str">
        <f>IF(ISNA(VLOOKUP(Q68,DataBase!$B$6:$N$160,11,FALSE)),"",VLOOKUP(Q68,DataBase!$B$6:$N$160,11,FALSE))</f>
        <v/>
      </c>
      <c r="T68" s="12" t="str">
        <f>IF(ISNA(VLOOKUP(Q68,DataBase!$B$6:$N$160,13,FALSE)),"",VLOOKUP(Q68,DataBase!$B$6:$N$160,13,FALSE))</f>
        <v/>
      </c>
    </row>
    <row r="69" spans="2:20" x14ac:dyDescent="0.25">
      <c r="B69" t="str">
        <f>[1]Teams!N26</f>
        <v>Not A Player</v>
      </c>
      <c r="C69" s="2">
        <f>IF(ISNA(VLOOKUP(B69,DataBase!$B$6:$N$160,12,FALSE)),0,VLOOKUP(B69,DataBase!$B$6:$N$160,12,FALSE))</f>
        <v>0</v>
      </c>
      <c r="D69" s="2" t="str">
        <f>IF(ISNA(VLOOKUP(B69,DataBase!$B$6:$N$160,11,FALSE)),"",VLOOKUP(B69,DataBase!$B$6:$N$160,11,FALSE))</f>
        <v/>
      </c>
      <c r="E69" s="12" t="str">
        <f>IF(ISNA(VLOOKUP(B69,DataBase!$B$6:$N$160,13,FALSE)),"",VLOOKUP(B69,DataBase!$B$6:$N$160,13,FALSE))</f>
        <v/>
      </c>
      <c r="G69" t="str">
        <f>[1]Teams!Q26</f>
        <v>Not A Player</v>
      </c>
      <c r="H69" s="2">
        <f>IF(ISNA(VLOOKUP(G69,DataBase!$B$6:$N$160,12,FALSE)),0,VLOOKUP(G69,DataBase!$B$6:$N$160,12,FALSE))</f>
        <v>0</v>
      </c>
      <c r="I69" s="2" t="str">
        <f>IF(ISNA(VLOOKUP(G69,DataBase!$B$6:$N$160,11,FALSE)),"",VLOOKUP(G69,DataBase!$B$6:$N$160,11,FALSE))</f>
        <v/>
      </c>
      <c r="J69" s="12" t="str">
        <f>IF(ISNA(VLOOKUP(G69,DataBase!$B$6:$N$160,13,FALSE)),"",VLOOKUP(G69,DataBase!$B$6:$N$160,13,FALSE))</f>
        <v/>
      </c>
      <c r="L69" t="str">
        <f>[1]Teams!T26</f>
        <v>Not A Player</v>
      </c>
      <c r="M69" s="2">
        <f>IF(ISNA(VLOOKUP(L69,DataBase!$B$6:$N$160,12,FALSE)),0,VLOOKUP(L69,DataBase!$B$6:$N$160,12,FALSE))</f>
        <v>0</v>
      </c>
      <c r="N69" s="2" t="str">
        <f>IF(ISNA(VLOOKUP(L69,DataBase!$B$6:$N$160,11,FALSE)),"",VLOOKUP(L69,DataBase!$B$6:$N$160,11,FALSE))</f>
        <v/>
      </c>
      <c r="O69" s="12" t="str">
        <f>IF(ISNA(VLOOKUP(L69,DataBase!$B$6:$N$160,13,FALSE)),"",VLOOKUP(L69,DataBase!$B$6:$N$160,13,FALSE))</f>
        <v/>
      </c>
      <c r="Q69" t="str">
        <f>[1]Teams!W26</f>
        <v>Not A Player</v>
      </c>
      <c r="R69" s="2">
        <f>IF(ISNA(VLOOKUP(Q69,DataBase!$B$6:$N$160,12,FALSE)),0,VLOOKUP(Q69,DataBase!$B$6:$N$160,12,FALSE))</f>
        <v>0</v>
      </c>
      <c r="S69" s="2" t="str">
        <f>IF(ISNA(VLOOKUP(Q69,DataBase!$B$6:$N$160,11,FALSE)),"",VLOOKUP(Q69,DataBase!$B$6:$N$160,11,FALSE))</f>
        <v/>
      </c>
      <c r="T69" s="12" t="str">
        <f>IF(ISNA(VLOOKUP(Q69,DataBase!$B$6:$N$160,13,FALSE)),"",VLOOKUP(Q69,DataBase!$B$6:$N$160,13,FALSE))</f>
        <v/>
      </c>
    </row>
    <row r="70" spans="2:20" x14ac:dyDescent="0.25">
      <c r="B70" s="4"/>
      <c r="C70" s="5">
        <f>SUM(C50:C69)</f>
        <v>0</v>
      </c>
      <c r="D70" s="5">
        <f>COUNTIF(D50:D69,"&lt;=70")</f>
        <v>0</v>
      </c>
      <c r="E70" s="5"/>
      <c r="F70" s="4"/>
      <c r="G70" s="4"/>
      <c r="H70" s="5">
        <f>SUM(H50:H69)</f>
        <v>0</v>
      </c>
      <c r="I70" s="5">
        <f>COUNTIF(I50:I69,"&lt;=70")</f>
        <v>0</v>
      </c>
      <c r="J70" s="5"/>
      <c r="K70" s="4"/>
      <c r="L70" s="4"/>
      <c r="M70" s="5">
        <f>SUM(M50:M69)</f>
        <v>0</v>
      </c>
      <c r="N70" s="5">
        <f>COUNTIF(N50:N69,"&lt;=70")</f>
        <v>0</v>
      </c>
      <c r="O70" s="5"/>
      <c r="P70" s="4"/>
      <c r="Q70" s="4"/>
      <c r="R70" s="5">
        <f>SUM(R50:R69)</f>
        <v>0</v>
      </c>
      <c r="S70" s="5">
        <f>COUNTIF(S50:S69,"&lt;=70")</f>
        <v>0</v>
      </c>
    </row>
    <row r="72" spans="2:20" x14ac:dyDescent="0.25">
      <c r="B72" s="6">
        <f>[1]Teams!AK6</f>
        <v>0</v>
      </c>
      <c r="C72" s="7" t="s">
        <v>7</v>
      </c>
      <c r="D72" s="7" t="s">
        <v>8</v>
      </c>
      <c r="E72" s="7" t="s">
        <v>13</v>
      </c>
      <c r="F72" s="6"/>
      <c r="G72" s="6">
        <f>[1]Teams!AN6</f>
        <v>0</v>
      </c>
      <c r="H72" s="7" t="s">
        <v>7</v>
      </c>
      <c r="I72" s="7" t="s">
        <v>8</v>
      </c>
      <c r="J72" s="7" t="s">
        <v>13</v>
      </c>
      <c r="K72" s="6"/>
      <c r="L72" s="6">
        <f>[1]Teams!AQ6</f>
        <v>0</v>
      </c>
      <c r="M72" s="7" t="s">
        <v>7</v>
      </c>
      <c r="N72" s="7" t="s">
        <v>8</v>
      </c>
      <c r="O72" s="7" t="s">
        <v>13</v>
      </c>
      <c r="P72" s="6"/>
      <c r="Q72" s="6">
        <f>[1]Teams!AT6</f>
        <v>0</v>
      </c>
      <c r="R72" s="7" t="s">
        <v>7</v>
      </c>
      <c r="S72" s="7" t="s">
        <v>8</v>
      </c>
      <c r="T72" s="7" t="s">
        <v>13</v>
      </c>
    </row>
    <row r="73" spans="2:20" x14ac:dyDescent="0.25">
      <c r="B73" t="str">
        <f>[1]Teams!AL7</f>
        <v>Not A Player</v>
      </c>
      <c r="C73" s="2">
        <f>IF(ISNA(VLOOKUP(B73,DataBase!$B$6:$N$160,12,FALSE)),0,VLOOKUP(B73,DataBase!$B$6:$N$160,12,FALSE))</f>
        <v>0</v>
      </c>
      <c r="D73" s="2" t="str">
        <f>IF(ISNA(VLOOKUP(B73,DataBase!$B$6:$N$160,11,FALSE)),"",VLOOKUP(B73,DataBase!$B$6:$N$160,11,FALSE))</f>
        <v/>
      </c>
      <c r="E73" s="12" t="str">
        <f>IF(ISNA(VLOOKUP(B73,DataBase!$B$6:$N$160,13,FALSE)),"",VLOOKUP(B73,DataBase!$B$6:$N$160,13,FALSE))</f>
        <v/>
      </c>
      <c r="G73" t="str">
        <f>[1]Teams!AO7</f>
        <v>Not A Player</v>
      </c>
      <c r="H73" s="2">
        <f>IF(ISNA(VLOOKUP(G73,DataBase!$B$6:$N$160,12,FALSE)),0,VLOOKUP(G73,DataBase!$B$6:$N$160,12,FALSE))</f>
        <v>0</v>
      </c>
      <c r="I73" s="2" t="str">
        <f>IF(ISNA(VLOOKUP(G73,DataBase!$B$6:$N$160,11,FALSE)),"",VLOOKUP(G73,DataBase!$B$6:$N$160,11,FALSE))</f>
        <v/>
      </c>
      <c r="J73" s="12" t="str">
        <f>IF(ISNA(VLOOKUP(G73,DataBase!$B$6:$N$160,13,FALSE)),"",VLOOKUP(G73,DataBase!$B$6:$N$160,13,FALSE))</f>
        <v/>
      </c>
      <c r="L73" t="str">
        <f>[1]Teams!AR7</f>
        <v>Not A Player</v>
      </c>
      <c r="M73" s="2">
        <f>IF(ISNA(VLOOKUP(L73,DataBase!$B$6:$N$160,12,FALSE)),0,VLOOKUP(L73,DataBase!$B$6:$N$160,12,FALSE))</f>
        <v>0</v>
      </c>
      <c r="N73" s="2" t="str">
        <f>IF(ISNA(VLOOKUP(L73,DataBase!$B$6:$N$160,11,FALSE)),"",VLOOKUP(L73,DataBase!$B$6:$N$160,11,FALSE))</f>
        <v/>
      </c>
      <c r="O73" s="12" t="str">
        <f>IF(ISNA(VLOOKUP(L73,DataBase!$B$6:$N$160,13,FALSE)),"",VLOOKUP(L73,DataBase!$B$6:$N$160,13,FALSE))</f>
        <v/>
      </c>
      <c r="Q73" t="str">
        <f>[1]Teams!AU7</f>
        <v>Not A Player</v>
      </c>
      <c r="R73" s="2">
        <f>IF(ISNA(VLOOKUP(Q73,DataBase!$B$6:$N$160,12,FALSE)),0,VLOOKUP(Q73,DataBase!$B$6:$N$160,12,FALSE))</f>
        <v>0</v>
      </c>
      <c r="S73" s="2" t="str">
        <f>IF(ISNA(VLOOKUP(Q73,DataBase!$B$6:$N$160,11,FALSE)),"",VLOOKUP(Q73,DataBase!$B$6:$N$160,11,FALSE))</f>
        <v/>
      </c>
      <c r="T73" s="12" t="str">
        <f>IF(ISNA(VLOOKUP(Q73,DataBase!$B$6:$N$160,13,FALSE)),"",VLOOKUP(Q73,DataBase!$B$6:$N$160,13,FALSE))</f>
        <v/>
      </c>
    </row>
    <row r="74" spans="2:20" x14ac:dyDescent="0.25">
      <c r="B74" t="str">
        <f>[1]Teams!AL8</f>
        <v>Not A Player</v>
      </c>
      <c r="C74" s="2">
        <f>IF(ISNA(VLOOKUP(B74,DataBase!$B$6:$N$160,12,FALSE)),0,VLOOKUP(B74,DataBase!$B$6:$N$160,12,FALSE))</f>
        <v>0</v>
      </c>
      <c r="D74" s="2" t="str">
        <f>IF(ISNA(VLOOKUP(B74,DataBase!$B$6:$N$160,11,FALSE)),"",VLOOKUP(B74,DataBase!$B$6:$N$160,11,FALSE))</f>
        <v/>
      </c>
      <c r="E74" s="12" t="str">
        <f>IF(ISNA(VLOOKUP(B74,DataBase!$B$6:$N$160,13,FALSE)),"",VLOOKUP(B74,DataBase!$B$6:$N$160,13,FALSE))</f>
        <v/>
      </c>
      <c r="G74" t="str">
        <f>[1]Teams!AO8</f>
        <v>Not A Player</v>
      </c>
      <c r="H74" s="2">
        <f>IF(ISNA(VLOOKUP(G74,DataBase!$B$6:$N$160,12,FALSE)),0,VLOOKUP(G74,DataBase!$B$6:$N$160,12,FALSE))</f>
        <v>0</v>
      </c>
      <c r="I74" s="2" t="str">
        <f>IF(ISNA(VLOOKUP(G74,DataBase!$B$6:$N$160,11,FALSE)),"",VLOOKUP(G74,DataBase!$B$6:$N$160,11,FALSE))</f>
        <v/>
      </c>
      <c r="J74" s="12" t="str">
        <f>IF(ISNA(VLOOKUP(G74,DataBase!$B$6:$N$160,13,FALSE)),"",VLOOKUP(G74,DataBase!$B$6:$N$160,13,FALSE))</f>
        <v/>
      </c>
      <c r="L74" t="str">
        <f>[1]Teams!AR8</f>
        <v>Not A Player</v>
      </c>
      <c r="M74" s="2">
        <f>IF(ISNA(VLOOKUP(L74,DataBase!$B$6:$N$160,12,FALSE)),0,VLOOKUP(L74,DataBase!$B$6:$N$160,12,FALSE))</f>
        <v>0</v>
      </c>
      <c r="N74" s="2" t="str">
        <f>IF(ISNA(VLOOKUP(L74,DataBase!$B$6:$N$160,11,FALSE)),"",VLOOKUP(L74,DataBase!$B$6:$N$160,11,FALSE))</f>
        <v/>
      </c>
      <c r="O74" s="12" t="str">
        <f>IF(ISNA(VLOOKUP(L74,DataBase!$B$6:$N$160,13,FALSE)),"",VLOOKUP(L74,DataBase!$B$6:$N$160,13,FALSE))</f>
        <v/>
      </c>
      <c r="Q74" t="str">
        <f>[1]Teams!AU8</f>
        <v>Not A Player</v>
      </c>
      <c r="R74" s="2">
        <f>IF(ISNA(VLOOKUP(Q74,DataBase!$B$6:$N$160,12,FALSE)),0,VLOOKUP(Q74,DataBase!$B$6:$N$160,12,FALSE))</f>
        <v>0</v>
      </c>
      <c r="S74" s="2" t="str">
        <f>IF(ISNA(VLOOKUP(Q74,DataBase!$B$6:$N$160,11,FALSE)),"",VLOOKUP(Q74,DataBase!$B$6:$N$160,11,FALSE))</f>
        <v/>
      </c>
      <c r="T74" s="12" t="str">
        <f>IF(ISNA(VLOOKUP(Q74,DataBase!$B$6:$N$160,13,FALSE)),"",VLOOKUP(Q74,DataBase!$B$6:$N$160,13,FALSE))</f>
        <v/>
      </c>
    </row>
    <row r="75" spans="2:20" x14ac:dyDescent="0.25">
      <c r="B75" t="str">
        <f>[1]Teams!AL9</f>
        <v>Not A Player</v>
      </c>
      <c r="C75" s="2">
        <f>IF(ISNA(VLOOKUP(B75,DataBase!$B$6:$N$160,12,FALSE)),0,VLOOKUP(B75,DataBase!$B$6:$N$160,12,FALSE))</f>
        <v>0</v>
      </c>
      <c r="D75" s="2" t="str">
        <f>IF(ISNA(VLOOKUP(B75,DataBase!$B$6:$N$160,11,FALSE)),"",VLOOKUP(B75,DataBase!$B$6:$N$160,11,FALSE))</f>
        <v/>
      </c>
      <c r="E75" s="12" t="str">
        <f>IF(ISNA(VLOOKUP(B75,DataBase!$B$6:$N$160,13,FALSE)),"",VLOOKUP(B75,DataBase!$B$6:$N$160,13,FALSE))</f>
        <v/>
      </c>
      <c r="G75" t="str">
        <f>[1]Teams!AO9</f>
        <v>Not A Player</v>
      </c>
      <c r="H75" s="2">
        <f>IF(ISNA(VLOOKUP(G75,DataBase!$B$6:$N$160,12,FALSE)),0,VLOOKUP(G75,DataBase!$B$6:$N$160,12,FALSE))</f>
        <v>0</v>
      </c>
      <c r="I75" s="2" t="str">
        <f>IF(ISNA(VLOOKUP(G75,DataBase!$B$6:$N$160,11,FALSE)),"",VLOOKUP(G75,DataBase!$B$6:$N$160,11,FALSE))</f>
        <v/>
      </c>
      <c r="J75" s="12" t="str">
        <f>IF(ISNA(VLOOKUP(G75,DataBase!$B$6:$N$160,13,FALSE)),"",VLOOKUP(G75,DataBase!$B$6:$N$160,13,FALSE))</f>
        <v/>
      </c>
      <c r="L75" t="str">
        <f>[1]Teams!AR9</f>
        <v>Not A Player</v>
      </c>
      <c r="M75" s="2">
        <f>IF(ISNA(VLOOKUP(L75,DataBase!$B$6:$N$160,12,FALSE)),0,VLOOKUP(L75,DataBase!$B$6:$N$160,12,FALSE))</f>
        <v>0</v>
      </c>
      <c r="N75" s="2" t="str">
        <f>IF(ISNA(VLOOKUP(L75,DataBase!$B$6:$N$160,11,FALSE)),"",VLOOKUP(L75,DataBase!$B$6:$N$160,11,FALSE))</f>
        <v/>
      </c>
      <c r="O75" s="12" t="str">
        <f>IF(ISNA(VLOOKUP(L75,DataBase!$B$6:$N$160,13,FALSE)),"",VLOOKUP(L75,DataBase!$B$6:$N$160,13,FALSE))</f>
        <v/>
      </c>
      <c r="Q75" t="str">
        <f>[1]Teams!AU9</f>
        <v>Not A Player</v>
      </c>
      <c r="R75" s="2">
        <f>IF(ISNA(VLOOKUP(Q75,DataBase!$B$6:$N$160,12,FALSE)),0,VLOOKUP(Q75,DataBase!$B$6:$N$160,12,FALSE))</f>
        <v>0</v>
      </c>
      <c r="S75" s="2" t="str">
        <f>IF(ISNA(VLOOKUP(Q75,DataBase!$B$6:$N$160,11,FALSE)),"",VLOOKUP(Q75,DataBase!$B$6:$N$160,11,FALSE))</f>
        <v/>
      </c>
      <c r="T75" s="12" t="str">
        <f>IF(ISNA(VLOOKUP(Q75,DataBase!$B$6:$N$160,13,FALSE)),"",VLOOKUP(Q75,DataBase!$B$6:$N$160,13,FALSE))</f>
        <v/>
      </c>
    </row>
    <row r="76" spans="2:20" x14ac:dyDescent="0.25">
      <c r="B76" t="str">
        <f>[1]Teams!AL10</f>
        <v>Not A Player</v>
      </c>
      <c r="C76" s="2">
        <f>IF(ISNA(VLOOKUP(B76,DataBase!$B$6:$N$160,12,FALSE)),0,VLOOKUP(B76,DataBase!$B$6:$N$160,12,FALSE))</f>
        <v>0</v>
      </c>
      <c r="D76" s="2" t="str">
        <f>IF(ISNA(VLOOKUP(B76,DataBase!$B$6:$N$160,11,FALSE)),"",VLOOKUP(B76,DataBase!$B$6:$N$160,11,FALSE))</f>
        <v/>
      </c>
      <c r="E76" s="12" t="str">
        <f>IF(ISNA(VLOOKUP(B76,DataBase!$B$6:$N$160,13,FALSE)),"",VLOOKUP(B76,DataBase!$B$6:$N$160,13,FALSE))</f>
        <v/>
      </c>
      <c r="G76" t="str">
        <f>[1]Teams!AO10</f>
        <v>Not A Player</v>
      </c>
      <c r="H76" s="2">
        <f>IF(ISNA(VLOOKUP(G76,DataBase!$B$6:$N$160,12,FALSE)),0,VLOOKUP(G76,DataBase!$B$6:$N$160,12,FALSE))</f>
        <v>0</v>
      </c>
      <c r="I76" s="2" t="str">
        <f>IF(ISNA(VLOOKUP(G76,DataBase!$B$6:$N$160,11,FALSE)),"",VLOOKUP(G76,DataBase!$B$6:$N$160,11,FALSE))</f>
        <v/>
      </c>
      <c r="J76" s="12" t="str">
        <f>IF(ISNA(VLOOKUP(G76,DataBase!$B$6:$N$160,13,FALSE)),"",VLOOKUP(G76,DataBase!$B$6:$N$160,13,FALSE))</f>
        <v/>
      </c>
      <c r="L76" t="str">
        <f>[1]Teams!AR10</f>
        <v>Not A Player</v>
      </c>
      <c r="M76" s="2">
        <f>IF(ISNA(VLOOKUP(L76,DataBase!$B$6:$N$160,12,FALSE)),0,VLOOKUP(L76,DataBase!$B$6:$N$160,12,FALSE))</f>
        <v>0</v>
      </c>
      <c r="N76" s="2" t="str">
        <f>IF(ISNA(VLOOKUP(L76,DataBase!$B$6:$N$160,11,FALSE)),"",VLOOKUP(L76,DataBase!$B$6:$N$160,11,FALSE))</f>
        <v/>
      </c>
      <c r="O76" s="12" t="str">
        <f>IF(ISNA(VLOOKUP(L76,DataBase!$B$6:$N$160,13,FALSE)),"",VLOOKUP(L76,DataBase!$B$6:$N$160,13,FALSE))</f>
        <v/>
      </c>
      <c r="Q76" t="str">
        <f>[1]Teams!AU10</f>
        <v>Not A Player</v>
      </c>
      <c r="R76" s="2">
        <f>IF(ISNA(VLOOKUP(Q76,DataBase!$B$6:$N$160,12,FALSE)),0,VLOOKUP(Q76,DataBase!$B$6:$N$160,12,FALSE))</f>
        <v>0</v>
      </c>
      <c r="S76" s="2" t="str">
        <f>IF(ISNA(VLOOKUP(Q76,DataBase!$B$6:$N$160,11,FALSE)),"",VLOOKUP(Q76,DataBase!$B$6:$N$160,11,FALSE))</f>
        <v/>
      </c>
      <c r="T76" s="12" t="str">
        <f>IF(ISNA(VLOOKUP(Q76,DataBase!$B$6:$N$160,13,FALSE)),"",VLOOKUP(Q76,DataBase!$B$6:$N$160,13,FALSE))</f>
        <v/>
      </c>
    </row>
    <row r="77" spans="2:20" x14ac:dyDescent="0.25">
      <c r="B77" t="str">
        <f>[1]Teams!AL11</f>
        <v>Not A Player</v>
      </c>
      <c r="C77" s="2">
        <f>IF(ISNA(VLOOKUP(B77,DataBase!$B$6:$N$160,12,FALSE)),0,VLOOKUP(B77,DataBase!$B$6:$N$160,12,FALSE))</f>
        <v>0</v>
      </c>
      <c r="D77" s="2" t="str">
        <f>IF(ISNA(VLOOKUP(B77,DataBase!$B$6:$N$160,11,FALSE)),"",VLOOKUP(B77,DataBase!$B$6:$N$160,11,FALSE))</f>
        <v/>
      </c>
      <c r="E77" s="12" t="str">
        <f>IF(ISNA(VLOOKUP(B77,DataBase!$B$6:$N$160,13,FALSE)),"",VLOOKUP(B77,DataBase!$B$6:$N$160,13,FALSE))</f>
        <v/>
      </c>
      <c r="G77" t="str">
        <f>[1]Teams!AO11</f>
        <v>Not A Player</v>
      </c>
      <c r="H77" s="2">
        <f>IF(ISNA(VLOOKUP(G77,DataBase!$B$6:$N$160,12,FALSE)),0,VLOOKUP(G77,DataBase!$B$6:$N$160,12,FALSE))</f>
        <v>0</v>
      </c>
      <c r="I77" s="2" t="str">
        <f>IF(ISNA(VLOOKUP(G77,DataBase!$B$6:$N$160,11,FALSE)),"",VLOOKUP(G77,DataBase!$B$6:$N$160,11,FALSE))</f>
        <v/>
      </c>
      <c r="J77" s="12" t="str">
        <f>IF(ISNA(VLOOKUP(G77,DataBase!$B$6:$N$160,13,FALSE)),"",VLOOKUP(G77,DataBase!$B$6:$N$160,13,FALSE))</f>
        <v/>
      </c>
      <c r="L77" t="str">
        <f>[1]Teams!AR11</f>
        <v>Not A Player</v>
      </c>
      <c r="M77" s="2">
        <f>IF(ISNA(VLOOKUP(L77,DataBase!$B$6:$N$160,12,FALSE)),0,VLOOKUP(L77,DataBase!$B$6:$N$160,12,FALSE))</f>
        <v>0</v>
      </c>
      <c r="N77" s="2" t="str">
        <f>IF(ISNA(VLOOKUP(L77,DataBase!$B$6:$N$160,11,FALSE)),"",VLOOKUP(L77,DataBase!$B$6:$N$160,11,FALSE))</f>
        <v/>
      </c>
      <c r="O77" s="12" t="str">
        <f>IF(ISNA(VLOOKUP(L77,DataBase!$B$6:$N$160,13,FALSE)),"",VLOOKUP(L77,DataBase!$B$6:$N$160,13,FALSE))</f>
        <v/>
      </c>
      <c r="Q77" t="str">
        <f>[1]Teams!AU11</f>
        <v>Not A Player</v>
      </c>
      <c r="R77" s="2">
        <f>IF(ISNA(VLOOKUP(Q77,DataBase!$B$6:$N$160,12,FALSE)),0,VLOOKUP(Q77,DataBase!$B$6:$N$160,12,FALSE))</f>
        <v>0</v>
      </c>
      <c r="S77" s="2" t="str">
        <f>IF(ISNA(VLOOKUP(Q77,DataBase!$B$6:$N$160,11,FALSE)),"",VLOOKUP(Q77,DataBase!$B$6:$N$160,11,FALSE))</f>
        <v/>
      </c>
      <c r="T77" s="12" t="str">
        <f>IF(ISNA(VLOOKUP(Q77,DataBase!$B$6:$N$160,13,FALSE)),"",VLOOKUP(Q77,DataBase!$B$6:$N$160,13,FALSE))</f>
        <v/>
      </c>
    </row>
    <row r="78" spans="2:20" x14ac:dyDescent="0.25">
      <c r="B78" t="str">
        <f>[1]Teams!AL12</f>
        <v>Not A Player</v>
      </c>
      <c r="C78" s="2">
        <f>IF(ISNA(VLOOKUP(B78,DataBase!$B$6:$N$160,12,FALSE)),0,VLOOKUP(B78,DataBase!$B$6:$N$160,12,FALSE))</f>
        <v>0</v>
      </c>
      <c r="D78" s="2" t="str">
        <f>IF(ISNA(VLOOKUP(B78,DataBase!$B$6:$N$160,11,FALSE)),"",VLOOKUP(B78,DataBase!$B$6:$N$160,11,FALSE))</f>
        <v/>
      </c>
      <c r="E78" s="12" t="str">
        <f>IF(ISNA(VLOOKUP(B78,DataBase!$B$6:$N$160,13,FALSE)),"",VLOOKUP(B78,DataBase!$B$6:$N$160,13,FALSE))</f>
        <v/>
      </c>
      <c r="G78" t="str">
        <f>[1]Teams!AO12</f>
        <v>Not A Player</v>
      </c>
      <c r="H78" s="2">
        <f>IF(ISNA(VLOOKUP(G78,DataBase!$B$6:$N$160,12,FALSE)),0,VLOOKUP(G78,DataBase!$B$6:$N$160,12,FALSE))</f>
        <v>0</v>
      </c>
      <c r="I78" s="2" t="str">
        <f>IF(ISNA(VLOOKUP(G78,DataBase!$B$6:$N$160,11,FALSE)),"",VLOOKUP(G78,DataBase!$B$6:$N$160,11,FALSE))</f>
        <v/>
      </c>
      <c r="J78" s="12" t="str">
        <f>IF(ISNA(VLOOKUP(G78,DataBase!$B$6:$N$160,13,FALSE)),"",VLOOKUP(G78,DataBase!$B$6:$N$160,13,FALSE))</f>
        <v/>
      </c>
      <c r="L78" t="str">
        <f>[1]Teams!AR12</f>
        <v>Not A Player</v>
      </c>
      <c r="M78" s="2">
        <f>IF(ISNA(VLOOKUP(L78,DataBase!$B$6:$N$160,12,FALSE)),0,VLOOKUP(L78,DataBase!$B$6:$N$160,12,FALSE))</f>
        <v>0</v>
      </c>
      <c r="N78" s="2" t="str">
        <f>IF(ISNA(VLOOKUP(L78,DataBase!$B$6:$N$160,11,FALSE)),"",VLOOKUP(L78,DataBase!$B$6:$N$160,11,FALSE))</f>
        <v/>
      </c>
      <c r="O78" s="12" t="str">
        <f>IF(ISNA(VLOOKUP(L78,DataBase!$B$6:$N$160,13,FALSE)),"",VLOOKUP(L78,DataBase!$B$6:$N$160,13,FALSE))</f>
        <v/>
      </c>
      <c r="Q78" t="str">
        <f>[1]Teams!AU12</f>
        <v>Not A Player</v>
      </c>
      <c r="R78" s="2">
        <f>IF(ISNA(VLOOKUP(Q78,DataBase!$B$6:$N$160,12,FALSE)),0,VLOOKUP(Q78,DataBase!$B$6:$N$160,12,FALSE))</f>
        <v>0</v>
      </c>
      <c r="S78" s="2" t="str">
        <f>IF(ISNA(VLOOKUP(Q78,DataBase!$B$6:$N$160,11,FALSE)),"",VLOOKUP(Q78,DataBase!$B$6:$N$160,11,FALSE))</f>
        <v/>
      </c>
      <c r="T78" s="12" t="str">
        <f>IF(ISNA(VLOOKUP(Q78,DataBase!$B$6:$N$160,13,FALSE)),"",VLOOKUP(Q78,DataBase!$B$6:$N$160,13,FALSE))</f>
        <v/>
      </c>
    </row>
    <row r="79" spans="2:20" x14ac:dyDescent="0.25">
      <c r="B79" t="str">
        <f>[1]Teams!AL13</f>
        <v>Not A Player</v>
      </c>
      <c r="C79" s="2">
        <f>IF(ISNA(VLOOKUP(B79,DataBase!$B$6:$N$160,12,FALSE)),0,VLOOKUP(B79,DataBase!$B$6:$N$160,12,FALSE))</f>
        <v>0</v>
      </c>
      <c r="D79" s="2" t="str">
        <f>IF(ISNA(VLOOKUP(B79,DataBase!$B$6:$N$160,11,FALSE)),"",VLOOKUP(B79,DataBase!$B$6:$N$160,11,FALSE))</f>
        <v/>
      </c>
      <c r="E79" s="12" t="str">
        <f>IF(ISNA(VLOOKUP(B79,DataBase!$B$6:$N$160,13,FALSE)),"",VLOOKUP(B79,DataBase!$B$6:$N$160,13,FALSE))</f>
        <v/>
      </c>
      <c r="G79" t="str">
        <f>[1]Teams!AO13</f>
        <v>Not A Player</v>
      </c>
      <c r="H79" s="2">
        <f>IF(ISNA(VLOOKUP(G79,DataBase!$B$6:$N$160,12,FALSE)),0,VLOOKUP(G79,DataBase!$B$6:$N$160,12,FALSE))</f>
        <v>0</v>
      </c>
      <c r="I79" s="2" t="str">
        <f>IF(ISNA(VLOOKUP(G79,DataBase!$B$6:$N$160,11,FALSE)),"",VLOOKUP(G79,DataBase!$B$6:$N$160,11,FALSE))</f>
        <v/>
      </c>
      <c r="J79" s="12" t="str">
        <f>IF(ISNA(VLOOKUP(G79,DataBase!$B$6:$N$160,13,FALSE)),"",VLOOKUP(G79,DataBase!$B$6:$N$160,13,FALSE))</f>
        <v/>
      </c>
      <c r="L79" t="str">
        <f>[1]Teams!AR13</f>
        <v>Not A Player</v>
      </c>
      <c r="M79" s="2">
        <f>IF(ISNA(VLOOKUP(L79,DataBase!$B$6:$N$160,12,FALSE)),0,VLOOKUP(L79,DataBase!$B$6:$N$160,12,FALSE))</f>
        <v>0</v>
      </c>
      <c r="N79" s="2" t="str">
        <f>IF(ISNA(VLOOKUP(L79,DataBase!$B$6:$N$160,11,FALSE)),"",VLOOKUP(L79,DataBase!$B$6:$N$160,11,FALSE))</f>
        <v/>
      </c>
      <c r="O79" s="12" t="str">
        <f>IF(ISNA(VLOOKUP(L79,DataBase!$B$6:$N$160,13,FALSE)),"",VLOOKUP(L79,DataBase!$B$6:$N$160,13,FALSE))</f>
        <v/>
      </c>
      <c r="Q79" t="str">
        <f>[1]Teams!AU13</f>
        <v>Not A Player</v>
      </c>
      <c r="R79" s="2">
        <f>IF(ISNA(VLOOKUP(Q79,DataBase!$B$6:$N$160,12,FALSE)),0,VLOOKUP(Q79,DataBase!$B$6:$N$160,12,FALSE))</f>
        <v>0</v>
      </c>
      <c r="S79" s="2" t="str">
        <f>IF(ISNA(VLOOKUP(Q79,DataBase!$B$6:$N$160,11,FALSE)),"",VLOOKUP(Q79,DataBase!$B$6:$N$160,11,FALSE))</f>
        <v/>
      </c>
      <c r="T79" s="12" t="str">
        <f>IF(ISNA(VLOOKUP(Q79,DataBase!$B$6:$N$160,13,FALSE)),"",VLOOKUP(Q79,DataBase!$B$6:$N$160,13,FALSE))</f>
        <v/>
      </c>
    </row>
    <row r="80" spans="2:20" x14ac:dyDescent="0.25">
      <c r="B80" t="str">
        <f>[1]Teams!AL14</f>
        <v>Not A Player</v>
      </c>
      <c r="C80" s="2">
        <f>IF(ISNA(VLOOKUP(B80,DataBase!$B$6:$N$160,12,FALSE)),0,VLOOKUP(B80,DataBase!$B$6:$N$160,12,FALSE))</f>
        <v>0</v>
      </c>
      <c r="D80" s="2" t="str">
        <f>IF(ISNA(VLOOKUP(B80,DataBase!$B$6:$N$160,11,FALSE)),"",VLOOKUP(B80,DataBase!$B$6:$N$160,11,FALSE))</f>
        <v/>
      </c>
      <c r="E80" s="12" t="str">
        <f>IF(ISNA(VLOOKUP(B80,DataBase!$B$6:$N$160,13,FALSE)),"",VLOOKUP(B80,DataBase!$B$6:$N$160,13,FALSE))</f>
        <v/>
      </c>
      <c r="G80" t="str">
        <f>[1]Teams!AO14</f>
        <v>Not A Player</v>
      </c>
      <c r="H80" s="2">
        <f>IF(ISNA(VLOOKUP(G80,DataBase!$B$6:$N$160,12,FALSE)),0,VLOOKUP(G80,DataBase!$B$6:$N$160,12,FALSE))</f>
        <v>0</v>
      </c>
      <c r="I80" s="2" t="str">
        <f>IF(ISNA(VLOOKUP(G80,DataBase!$B$6:$N$160,11,FALSE)),"",VLOOKUP(G80,DataBase!$B$6:$N$160,11,FALSE))</f>
        <v/>
      </c>
      <c r="J80" s="12" t="str">
        <f>IF(ISNA(VLOOKUP(G80,DataBase!$B$6:$N$160,13,FALSE)),"",VLOOKUP(G80,DataBase!$B$6:$N$160,13,FALSE))</f>
        <v/>
      </c>
      <c r="L80" t="str">
        <f>[1]Teams!AR14</f>
        <v>Not A Player</v>
      </c>
      <c r="M80" s="2">
        <f>IF(ISNA(VLOOKUP(L80,DataBase!$B$6:$N$160,12,FALSE)),0,VLOOKUP(L80,DataBase!$B$6:$N$160,12,FALSE))</f>
        <v>0</v>
      </c>
      <c r="N80" s="2" t="str">
        <f>IF(ISNA(VLOOKUP(L80,DataBase!$B$6:$N$160,11,FALSE)),"",VLOOKUP(L80,DataBase!$B$6:$N$160,11,FALSE))</f>
        <v/>
      </c>
      <c r="O80" s="12" t="str">
        <f>IF(ISNA(VLOOKUP(L80,DataBase!$B$6:$N$160,13,FALSE)),"",VLOOKUP(L80,DataBase!$B$6:$N$160,13,FALSE))</f>
        <v/>
      </c>
      <c r="Q80" t="str">
        <f>[1]Teams!AU14</f>
        <v>Not A Player</v>
      </c>
      <c r="R80" s="2">
        <f>IF(ISNA(VLOOKUP(Q80,DataBase!$B$6:$N$160,12,FALSE)),0,VLOOKUP(Q80,DataBase!$B$6:$N$160,12,FALSE))</f>
        <v>0</v>
      </c>
      <c r="S80" s="2" t="str">
        <f>IF(ISNA(VLOOKUP(Q80,DataBase!$B$6:$N$160,11,FALSE)),"",VLOOKUP(Q80,DataBase!$B$6:$N$160,11,FALSE))</f>
        <v/>
      </c>
      <c r="T80" s="12" t="str">
        <f>IF(ISNA(VLOOKUP(Q80,DataBase!$B$6:$N$160,13,FALSE)),"",VLOOKUP(Q80,DataBase!$B$6:$N$160,13,FALSE))</f>
        <v/>
      </c>
    </row>
    <row r="81" spans="2:20" x14ac:dyDescent="0.25">
      <c r="B81" t="str">
        <f>[1]Teams!AL15</f>
        <v>Not A Player</v>
      </c>
      <c r="C81" s="2">
        <f>IF(ISNA(VLOOKUP(B81,DataBase!$B$6:$N$160,12,FALSE)),0,VLOOKUP(B81,DataBase!$B$6:$N$160,12,FALSE))</f>
        <v>0</v>
      </c>
      <c r="D81" s="2" t="str">
        <f>IF(ISNA(VLOOKUP(B81,DataBase!$B$6:$N$160,11,FALSE)),"",VLOOKUP(B81,DataBase!$B$6:$N$160,11,FALSE))</f>
        <v/>
      </c>
      <c r="E81" s="12" t="str">
        <f>IF(ISNA(VLOOKUP(B81,DataBase!$B$6:$N$160,13,FALSE)),"",VLOOKUP(B81,DataBase!$B$6:$N$160,13,FALSE))</f>
        <v/>
      </c>
      <c r="G81" t="str">
        <f>[1]Teams!AO15</f>
        <v>Not A Player</v>
      </c>
      <c r="H81" s="2">
        <f>IF(ISNA(VLOOKUP(G81,DataBase!$B$6:$N$160,12,FALSE)),0,VLOOKUP(G81,DataBase!$B$6:$N$160,12,FALSE))</f>
        <v>0</v>
      </c>
      <c r="I81" s="2" t="str">
        <f>IF(ISNA(VLOOKUP(G81,DataBase!$B$6:$N$160,11,FALSE)),"",VLOOKUP(G81,DataBase!$B$6:$N$160,11,FALSE))</f>
        <v/>
      </c>
      <c r="J81" s="12" t="str">
        <f>IF(ISNA(VLOOKUP(G81,DataBase!$B$6:$N$160,13,FALSE)),"",VLOOKUP(G81,DataBase!$B$6:$N$160,13,FALSE))</f>
        <v/>
      </c>
      <c r="L81" t="str">
        <f>[1]Teams!AR15</f>
        <v>Not A Player</v>
      </c>
      <c r="M81" s="2">
        <f>IF(ISNA(VLOOKUP(L81,DataBase!$B$6:$N$160,12,FALSE)),0,VLOOKUP(L81,DataBase!$B$6:$N$160,12,FALSE))</f>
        <v>0</v>
      </c>
      <c r="N81" s="2" t="str">
        <f>IF(ISNA(VLOOKUP(L81,DataBase!$B$6:$N$160,11,FALSE)),"",VLOOKUP(L81,DataBase!$B$6:$N$160,11,FALSE))</f>
        <v/>
      </c>
      <c r="O81" s="12" t="str">
        <f>IF(ISNA(VLOOKUP(L81,DataBase!$B$6:$N$160,13,FALSE)),"",VLOOKUP(L81,DataBase!$B$6:$N$160,13,FALSE))</f>
        <v/>
      </c>
      <c r="Q81" t="str">
        <f>[1]Teams!AU15</f>
        <v>Not A Player</v>
      </c>
      <c r="R81" s="2">
        <f>IF(ISNA(VLOOKUP(Q81,DataBase!$B$6:$N$160,12,FALSE)),0,VLOOKUP(Q81,DataBase!$B$6:$N$160,12,FALSE))</f>
        <v>0</v>
      </c>
      <c r="S81" s="2" t="str">
        <f>IF(ISNA(VLOOKUP(Q81,DataBase!$B$6:$N$160,11,FALSE)),"",VLOOKUP(Q81,DataBase!$B$6:$N$160,11,FALSE))</f>
        <v/>
      </c>
      <c r="T81" s="12" t="str">
        <f>IF(ISNA(VLOOKUP(Q81,DataBase!$B$6:$N$160,13,FALSE)),"",VLOOKUP(Q81,DataBase!$B$6:$N$160,13,FALSE))</f>
        <v/>
      </c>
    </row>
    <row r="82" spans="2:20" x14ac:dyDescent="0.25">
      <c r="B82" t="str">
        <f>[1]Teams!AL16</f>
        <v>Not A Player</v>
      </c>
      <c r="C82" s="2">
        <f>IF(ISNA(VLOOKUP(B82,DataBase!$B$6:$N$160,12,FALSE)),0,VLOOKUP(B82,DataBase!$B$6:$N$160,12,FALSE))</f>
        <v>0</v>
      </c>
      <c r="D82" s="2" t="str">
        <f>IF(ISNA(VLOOKUP(B82,DataBase!$B$6:$N$160,11,FALSE)),"",VLOOKUP(B82,DataBase!$B$6:$N$160,11,FALSE))</f>
        <v/>
      </c>
      <c r="E82" s="12" t="str">
        <f>IF(ISNA(VLOOKUP(B82,DataBase!$B$6:$N$160,13,FALSE)),"",VLOOKUP(B82,DataBase!$B$6:$N$160,13,FALSE))</f>
        <v/>
      </c>
      <c r="G82" t="str">
        <f>[1]Teams!AO16</f>
        <v>Not A Player</v>
      </c>
      <c r="H82" s="2">
        <f>IF(ISNA(VLOOKUP(G82,DataBase!$B$6:$N$160,12,FALSE)),0,VLOOKUP(G82,DataBase!$B$6:$N$160,12,FALSE))</f>
        <v>0</v>
      </c>
      <c r="I82" s="2" t="str">
        <f>IF(ISNA(VLOOKUP(G82,DataBase!$B$6:$N$160,11,FALSE)),"",VLOOKUP(G82,DataBase!$B$6:$N$160,11,FALSE))</f>
        <v/>
      </c>
      <c r="J82" s="12" t="str">
        <f>IF(ISNA(VLOOKUP(G82,DataBase!$B$6:$N$160,13,FALSE)),"",VLOOKUP(G82,DataBase!$B$6:$N$160,13,FALSE))</f>
        <v/>
      </c>
      <c r="L82" t="str">
        <f>[1]Teams!AR16</f>
        <v>Not A Player</v>
      </c>
      <c r="M82" s="2">
        <f>IF(ISNA(VLOOKUP(L82,DataBase!$B$6:$N$160,12,FALSE)),0,VLOOKUP(L82,DataBase!$B$6:$N$160,12,FALSE))</f>
        <v>0</v>
      </c>
      <c r="N82" s="2" t="str">
        <f>IF(ISNA(VLOOKUP(L82,DataBase!$B$6:$N$160,11,FALSE)),"",VLOOKUP(L82,DataBase!$B$6:$N$160,11,FALSE))</f>
        <v/>
      </c>
      <c r="O82" s="12" t="str">
        <f>IF(ISNA(VLOOKUP(L82,DataBase!$B$6:$N$160,13,FALSE)),"",VLOOKUP(L82,DataBase!$B$6:$N$160,13,FALSE))</f>
        <v/>
      </c>
      <c r="Q82" t="str">
        <f>[1]Teams!AU16</f>
        <v>Not A Player</v>
      </c>
      <c r="R82" s="2">
        <f>IF(ISNA(VLOOKUP(Q82,DataBase!$B$6:$N$160,12,FALSE)),0,VLOOKUP(Q82,DataBase!$B$6:$N$160,12,FALSE))</f>
        <v>0</v>
      </c>
      <c r="S82" s="2" t="str">
        <f>IF(ISNA(VLOOKUP(Q82,DataBase!$B$6:$N$160,11,FALSE)),"",VLOOKUP(Q82,DataBase!$B$6:$N$160,11,FALSE))</f>
        <v/>
      </c>
      <c r="T82" s="12" t="str">
        <f>IF(ISNA(VLOOKUP(Q82,DataBase!$B$6:$N$160,13,FALSE)),"",VLOOKUP(Q82,DataBase!$B$6:$N$160,13,FALSE))</f>
        <v/>
      </c>
    </row>
    <row r="83" spans="2:20" x14ac:dyDescent="0.25">
      <c r="B83" t="str">
        <f>[1]Teams!AL17</f>
        <v>Not A Player</v>
      </c>
      <c r="C83" s="2">
        <f>IF(ISNA(VLOOKUP(B83,DataBase!$B$6:$N$160,12,FALSE)),0,VLOOKUP(B83,DataBase!$B$6:$N$160,12,FALSE))</f>
        <v>0</v>
      </c>
      <c r="D83" s="2" t="str">
        <f>IF(ISNA(VLOOKUP(B83,DataBase!$B$6:$N$160,11,FALSE)),"",VLOOKUP(B83,DataBase!$B$6:$N$160,11,FALSE))</f>
        <v/>
      </c>
      <c r="E83" s="12" t="str">
        <f>IF(ISNA(VLOOKUP(B83,DataBase!$B$6:$N$160,13,FALSE)),"",VLOOKUP(B83,DataBase!$B$6:$N$160,13,FALSE))</f>
        <v/>
      </c>
      <c r="G83" t="str">
        <f>[1]Teams!AO17</f>
        <v>Not A Player</v>
      </c>
      <c r="H83" s="2">
        <f>IF(ISNA(VLOOKUP(G83,DataBase!$B$6:$N$160,12,FALSE)),0,VLOOKUP(G83,DataBase!$B$6:$N$160,12,FALSE))</f>
        <v>0</v>
      </c>
      <c r="I83" s="2" t="str">
        <f>IF(ISNA(VLOOKUP(G83,DataBase!$B$6:$N$160,11,FALSE)),"",VLOOKUP(G83,DataBase!$B$6:$N$160,11,FALSE))</f>
        <v/>
      </c>
      <c r="J83" s="12" t="str">
        <f>IF(ISNA(VLOOKUP(G83,DataBase!$B$6:$N$160,13,FALSE)),"",VLOOKUP(G83,DataBase!$B$6:$N$160,13,FALSE))</f>
        <v/>
      </c>
      <c r="L83" t="str">
        <f>[1]Teams!AR17</f>
        <v>Not A Player</v>
      </c>
      <c r="M83" s="2">
        <f>IF(ISNA(VLOOKUP(L83,DataBase!$B$6:$N$160,12,FALSE)),0,VLOOKUP(L83,DataBase!$B$6:$N$160,12,FALSE))</f>
        <v>0</v>
      </c>
      <c r="N83" s="2" t="str">
        <f>IF(ISNA(VLOOKUP(L83,DataBase!$B$6:$N$160,11,FALSE)),"",VLOOKUP(L83,DataBase!$B$6:$N$160,11,FALSE))</f>
        <v/>
      </c>
      <c r="O83" s="12" t="str">
        <f>IF(ISNA(VLOOKUP(L83,DataBase!$B$6:$N$160,13,FALSE)),"",VLOOKUP(L83,DataBase!$B$6:$N$160,13,FALSE))</f>
        <v/>
      </c>
      <c r="Q83" t="str">
        <f>[1]Teams!AU17</f>
        <v>Not A Player</v>
      </c>
      <c r="R83" s="2">
        <f>IF(ISNA(VLOOKUP(Q83,DataBase!$B$6:$N$160,12,FALSE)),0,VLOOKUP(Q83,DataBase!$B$6:$N$160,12,FALSE))</f>
        <v>0</v>
      </c>
      <c r="S83" s="2" t="str">
        <f>IF(ISNA(VLOOKUP(Q83,DataBase!$B$6:$N$160,11,FALSE)),"",VLOOKUP(Q83,DataBase!$B$6:$N$160,11,FALSE))</f>
        <v/>
      </c>
      <c r="T83" s="12" t="str">
        <f>IF(ISNA(VLOOKUP(Q83,DataBase!$B$6:$N$160,13,FALSE)),"",VLOOKUP(Q83,DataBase!$B$6:$N$160,13,FALSE))</f>
        <v/>
      </c>
    </row>
    <row r="84" spans="2:20" x14ac:dyDescent="0.25">
      <c r="B84" t="str">
        <f>[1]Teams!AL18</f>
        <v>Not A Player</v>
      </c>
      <c r="C84" s="2">
        <f>IF(ISNA(VLOOKUP(B84,DataBase!$B$6:$N$160,12,FALSE)),0,VLOOKUP(B84,DataBase!$B$6:$N$160,12,FALSE))</f>
        <v>0</v>
      </c>
      <c r="D84" s="2" t="str">
        <f>IF(ISNA(VLOOKUP(B84,DataBase!$B$6:$N$160,11,FALSE)),"",VLOOKUP(B84,DataBase!$B$6:$N$160,11,FALSE))</f>
        <v/>
      </c>
      <c r="E84" s="12" t="str">
        <f>IF(ISNA(VLOOKUP(B84,DataBase!$B$6:$N$160,13,FALSE)),"",VLOOKUP(B84,DataBase!$B$6:$N$160,13,FALSE))</f>
        <v/>
      </c>
      <c r="G84" t="str">
        <f>[1]Teams!AO18</f>
        <v>Not A Player</v>
      </c>
      <c r="H84" s="2">
        <f>IF(ISNA(VLOOKUP(G84,DataBase!$B$6:$N$160,12,FALSE)),0,VLOOKUP(G84,DataBase!$B$6:$N$160,12,FALSE))</f>
        <v>0</v>
      </c>
      <c r="I84" s="2" t="str">
        <f>IF(ISNA(VLOOKUP(G84,DataBase!$B$6:$N$160,11,FALSE)),"",VLOOKUP(G84,DataBase!$B$6:$N$160,11,FALSE))</f>
        <v/>
      </c>
      <c r="J84" s="12" t="str">
        <f>IF(ISNA(VLOOKUP(G84,DataBase!$B$6:$N$160,13,FALSE)),"",VLOOKUP(G84,DataBase!$B$6:$N$160,13,FALSE))</f>
        <v/>
      </c>
      <c r="L84" t="str">
        <f>[1]Teams!AR18</f>
        <v>Not A Player</v>
      </c>
      <c r="M84" s="2">
        <f>IF(ISNA(VLOOKUP(L84,DataBase!$B$6:$N$160,12,FALSE)),0,VLOOKUP(L84,DataBase!$B$6:$N$160,12,FALSE))</f>
        <v>0</v>
      </c>
      <c r="N84" s="2" t="str">
        <f>IF(ISNA(VLOOKUP(L84,DataBase!$B$6:$N$160,11,FALSE)),"",VLOOKUP(L84,DataBase!$B$6:$N$160,11,FALSE))</f>
        <v/>
      </c>
      <c r="O84" s="12" t="str">
        <f>IF(ISNA(VLOOKUP(L84,DataBase!$B$6:$N$160,13,FALSE)),"",VLOOKUP(L84,DataBase!$B$6:$N$160,13,FALSE))</f>
        <v/>
      </c>
      <c r="Q84" t="str">
        <f>[1]Teams!AU18</f>
        <v>Not A Player</v>
      </c>
      <c r="R84" s="2">
        <f>IF(ISNA(VLOOKUP(Q84,DataBase!$B$6:$N$160,12,FALSE)),0,VLOOKUP(Q84,DataBase!$B$6:$N$160,12,FALSE))</f>
        <v>0</v>
      </c>
      <c r="S84" s="2" t="str">
        <f>IF(ISNA(VLOOKUP(Q84,DataBase!$B$6:$N$160,11,FALSE)),"",VLOOKUP(Q84,DataBase!$B$6:$N$160,11,FALSE))</f>
        <v/>
      </c>
      <c r="T84" s="12" t="str">
        <f>IF(ISNA(VLOOKUP(Q84,DataBase!$B$6:$N$160,13,FALSE)),"",VLOOKUP(Q84,DataBase!$B$6:$N$160,13,FALSE))</f>
        <v/>
      </c>
    </row>
    <row r="85" spans="2:20" x14ac:dyDescent="0.25">
      <c r="B85" t="str">
        <f>[1]Teams!AL19</f>
        <v>Not A Player</v>
      </c>
      <c r="C85" s="2">
        <f>IF(ISNA(VLOOKUP(B85,DataBase!$B$6:$N$160,12,FALSE)),0,VLOOKUP(B85,DataBase!$B$6:$N$160,12,FALSE))</f>
        <v>0</v>
      </c>
      <c r="D85" s="2" t="str">
        <f>IF(ISNA(VLOOKUP(B85,DataBase!$B$6:$N$160,11,FALSE)),"",VLOOKUP(B85,DataBase!$B$6:$N$160,11,FALSE))</f>
        <v/>
      </c>
      <c r="E85" s="12" t="str">
        <f>IF(ISNA(VLOOKUP(B85,DataBase!$B$6:$N$160,13,FALSE)),"",VLOOKUP(B85,DataBase!$B$6:$N$160,13,FALSE))</f>
        <v/>
      </c>
      <c r="G85" t="str">
        <f>[1]Teams!AO19</f>
        <v>Not A Player</v>
      </c>
      <c r="H85" s="2">
        <f>IF(ISNA(VLOOKUP(G85,DataBase!$B$6:$N$160,12,FALSE)),0,VLOOKUP(G85,DataBase!$B$6:$N$160,12,FALSE))</f>
        <v>0</v>
      </c>
      <c r="I85" s="2" t="str">
        <f>IF(ISNA(VLOOKUP(G85,DataBase!$B$6:$N$160,11,FALSE)),"",VLOOKUP(G85,DataBase!$B$6:$N$160,11,FALSE))</f>
        <v/>
      </c>
      <c r="J85" s="12" t="str">
        <f>IF(ISNA(VLOOKUP(G85,DataBase!$B$6:$N$160,13,FALSE)),"",VLOOKUP(G85,DataBase!$B$6:$N$160,13,FALSE))</f>
        <v/>
      </c>
      <c r="L85" t="str">
        <f>[1]Teams!AR19</f>
        <v>Not A Player</v>
      </c>
      <c r="M85" s="2">
        <f>IF(ISNA(VLOOKUP(L85,DataBase!$B$6:$N$160,12,FALSE)),0,VLOOKUP(L85,DataBase!$B$6:$N$160,12,FALSE))</f>
        <v>0</v>
      </c>
      <c r="N85" s="2" t="str">
        <f>IF(ISNA(VLOOKUP(L85,DataBase!$B$6:$N$160,11,FALSE)),"",VLOOKUP(L85,DataBase!$B$6:$N$160,11,FALSE))</f>
        <v/>
      </c>
      <c r="O85" s="12" t="str">
        <f>IF(ISNA(VLOOKUP(L85,DataBase!$B$6:$N$160,13,FALSE)),"",VLOOKUP(L85,DataBase!$B$6:$N$160,13,FALSE))</f>
        <v/>
      </c>
      <c r="Q85" t="str">
        <f>[1]Teams!AU19</f>
        <v>Not A Player</v>
      </c>
      <c r="R85" s="2">
        <f>IF(ISNA(VLOOKUP(Q85,DataBase!$B$6:$N$160,12,FALSE)),0,VLOOKUP(Q85,DataBase!$B$6:$N$160,12,FALSE))</f>
        <v>0</v>
      </c>
      <c r="S85" s="2" t="str">
        <f>IF(ISNA(VLOOKUP(Q85,DataBase!$B$6:$N$160,11,FALSE)),"",VLOOKUP(Q85,DataBase!$B$6:$N$160,11,FALSE))</f>
        <v/>
      </c>
      <c r="T85" s="12" t="str">
        <f>IF(ISNA(VLOOKUP(Q85,DataBase!$B$6:$N$160,13,FALSE)),"",VLOOKUP(Q85,DataBase!$B$6:$N$160,13,FALSE))</f>
        <v/>
      </c>
    </row>
    <row r="86" spans="2:20" x14ac:dyDescent="0.25">
      <c r="B86" t="str">
        <f>[1]Teams!AL20</f>
        <v>Not A Player</v>
      </c>
      <c r="C86" s="2">
        <f>IF(ISNA(VLOOKUP(B86,DataBase!$B$6:$N$160,12,FALSE)),0,VLOOKUP(B86,DataBase!$B$6:$N$160,12,FALSE))</f>
        <v>0</v>
      </c>
      <c r="D86" s="2" t="str">
        <f>IF(ISNA(VLOOKUP(B86,DataBase!$B$6:$N$160,11,FALSE)),"",VLOOKUP(B86,DataBase!$B$6:$N$160,11,FALSE))</f>
        <v/>
      </c>
      <c r="E86" s="12" t="str">
        <f>IF(ISNA(VLOOKUP(B86,DataBase!$B$6:$N$160,13,FALSE)),"",VLOOKUP(B86,DataBase!$B$6:$N$160,13,FALSE))</f>
        <v/>
      </c>
      <c r="G86" t="str">
        <f>[1]Teams!AO20</f>
        <v>Not A Player</v>
      </c>
      <c r="H86" s="2">
        <f>IF(ISNA(VLOOKUP(G86,DataBase!$B$6:$N$160,12,FALSE)),0,VLOOKUP(G86,DataBase!$B$6:$N$160,12,FALSE))</f>
        <v>0</v>
      </c>
      <c r="I86" s="2" t="str">
        <f>IF(ISNA(VLOOKUP(G86,DataBase!$B$6:$N$160,11,FALSE)),"",VLOOKUP(G86,DataBase!$B$6:$N$160,11,FALSE))</f>
        <v/>
      </c>
      <c r="J86" s="12" t="str">
        <f>IF(ISNA(VLOOKUP(G86,DataBase!$B$6:$N$160,13,FALSE)),"",VLOOKUP(G86,DataBase!$B$6:$N$160,13,FALSE))</f>
        <v/>
      </c>
      <c r="L86" t="str">
        <f>[1]Teams!AR20</f>
        <v>Not A Player</v>
      </c>
      <c r="M86" s="2">
        <f>IF(ISNA(VLOOKUP(L86,DataBase!$B$6:$N$160,12,FALSE)),0,VLOOKUP(L86,DataBase!$B$6:$N$160,12,FALSE))</f>
        <v>0</v>
      </c>
      <c r="N86" s="2" t="str">
        <f>IF(ISNA(VLOOKUP(L86,DataBase!$B$6:$N$160,11,FALSE)),"",VLOOKUP(L86,DataBase!$B$6:$N$160,11,FALSE))</f>
        <v/>
      </c>
      <c r="O86" s="12" t="str">
        <f>IF(ISNA(VLOOKUP(L86,DataBase!$B$6:$N$160,13,FALSE)),"",VLOOKUP(L86,DataBase!$B$6:$N$160,13,FALSE))</f>
        <v/>
      </c>
      <c r="Q86" t="str">
        <f>[1]Teams!AU20</f>
        <v>Not A Player</v>
      </c>
      <c r="R86" s="2">
        <f>IF(ISNA(VLOOKUP(Q86,DataBase!$B$6:$N$160,12,FALSE)),0,VLOOKUP(Q86,DataBase!$B$6:$N$160,12,FALSE))</f>
        <v>0</v>
      </c>
      <c r="S86" s="2" t="str">
        <f>IF(ISNA(VLOOKUP(Q86,DataBase!$B$6:$N$160,11,FALSE)),"",VLOOKUP(Q86,DataBase!$B$6:$N$160,11,FALSE))</f>
        <v/>
      </c>
      <c r="T86" s="12" t="str">
        <f>IF(ISNA(VLOOKUP(Q86,DataBase!$B$6:$N$160,13,FALSE)),"",VLOOKUP(Q86,DataBase!$B$6:$N$160,13,FALSE))</f>
        <v/>
      </c>
    </row>
    <row r="87" spans="2:20" x14ac:dyDescent="0.25">
      <c r="B87" t="str">
        <f>[1]Teams!AL21</f>
        <v>Not A Player</v>
      </c>
      <c r="C87" s="2">
        <f>IF(ISNA(VLOOKUP(B87,DataBase!$B$6:$N$160,12,FALSE)),0,VLOOKUP(B87,DataBase!$B$6:$N$160,12,FALSE))</f>
        <v>0</v>
      </c>
      <c r="D87" s="2" t="str">
        <f>IF(ISNA(VLOOKUP(B87,DataBase!$B$6:$N$160,11,FALSE)),"",VLOOKUP(B87,DataBase!$B$6:$N$160,11,FALSE))</f>
        <v/>
      </c>
      <c r="E87" s="12" t="str">
        <f>IF(ISNA(VLOOKUP(B87,DataBase!$B$6:$N$160,13,FALSE)),"",VLOOKUP(B87,DataBase!$B$6:$N$160,13,FALSE))</f>
        <v/>
      </c>
      <c r="G87" t="str">
        <f>[1]Teams!AO21</f>
        <v>Not A Player</v>
      </c>
      <c r="H87" s="2">
        <f>IF(ISNA(VLOOKUP(G87,DataBase!$B$6:$N$160,12,FALSE)),0,VLOOKUP(G87,DataBase!$B$6:$N$160,12,FALSE))</f>
        <v>0</v>
      </c>
      <c r="I87" s="2" t="str">
        <f>IF(ISNA(VLOOKUP(G87,DataBase!$B$6:$N$160,11,FALSE)),"",VLOOKUP(G87,DataBase!$B$6:$N$160,11,FALSE))</f>
        <v/>
      </c>
      <c r="J87" s="12" t="str">
        <f>IF(ISNA(VLOOKUP(G87,DataBase!$B$6:$N$160,13,FALSE)),"",VLOOKUP(G87,DataBase!$B$6:$N$160,13,FALSE))</f>
        <v/>
      </c>
      <c r="L87" t="str">
        <f>[1]Teams!AR21</f>
        <v>Not A Player</v>
      </c>
      <c r="M87" s="2">
        <f>IF(ISNA(VLOOKUP(L87,DataBase!$B$6:$N$160,12,FALSE)),0,VLOOKUP(L87,DataBase!$B$6:$N$160,12,FALSE))</f>
        <v>0</v>
      </c>
      <c r="N87" s="2" t="str">
        <f>IF(ISNA(VLOOKUP(L87,DataBase!$B$6:$N$160,11,FALSE)),"",VLOOKUP(L87,DataBase!$B$6:$N$160,11,FALSE))</f>
        <v/>
      </c>
      <c r="O87" s="12" t="str">
        <f>IF(ISNA(VLOOKUP(L87,DataBase!$B$6:$N$160,13,FALSE)),"",VLOOKUP(L87,DataBase!$B$6:$N$160,13,FALSE))</f>
        <v/>
      </c>
      <c r="Q87" t="str">
        <f>[1]Teams!AU21</f>
        <v>Not A Player</v>
      </c>
      <c r="R87" s="2">
        <f>IF(ISNA(VLOOKUP(Q87,DataBase!$B$6:$N$160,12,FALSE)),0,VLOOKUP(Q87,DataBase!$B$6:$N$160,12,FALSE))</f>
        <v>0</v>
      </c>
      <c r="S87" s="2" t="str">
        <f>IF(ISNA(VLOOKUP(Q87,DataBase!$B$6:$N$160,11,FALSE)),"",VLOOKUP(Q87,DataBase!$B$6:$N$160,11,FALSE))</f>
        <v/>
      </c>
      <c r="T87" s="12" t="str">
        <f>IF(ISNA(VLOOKUP(Q87,DataBase!$B$6:$N$160,13,FALSE)),"",VLOOKUP(Q87,DataBase!$B$6:$N$160,13,FALSE))</f>
        <v/>
      </c>
    </row>
    <row r="88" spans="2:20" x14ac:dyDescent="0.25">
      <c r="B88" t="str">
        <f>[1]Teams!AL22</f>
        <v>Not A Player</v>
      </c>
      <c r="C88" s="2">
        <f>IF(ISNA(VLOOKUP(B88,DataBase!$B$6:$N$160,12,FALSE)),0,VLOOKUP(B88,DataBase!$B$6:$N$160,12,FALSE))</f>
        <v>0</v>
      </c>
      <c r="D88" s="2" t="str">
        <f>IF(ISNA(VLOOKUP(B88,DataBase!$B$6:$N$160,11,FALSE)),"",VLOOKUP(B88,DataBase!$B$6:$N$160,11,FALSE))</f>
        <v/>
      </c>
      <c r="E88" s="12" t="str">
        <f>IF(ISNA(VLOOKUP(B88,DataBase!$B$6:$N$160,13,FALSE)),"",VLOOKUP(B88,DataBase!$B$6:$N$160,13,FALSE))</f>
        <v/>
      </c>
      <c r="G88" t="str">
        <f>[1]Teams!AO22</f>
        <v>Not A Player</v>
      </c>
      <c r="H88" s="2">
        <f>IF(ISNA(VLOOKUP(G88,DataBase!$B$6:$N$160,12,FALSE)),0,VLOOKUP(G88,DataBase!$B$6:$N$160,12,FALSE))</f>
        <v>0</v>
      </c>
      <c r="I88" s="2" t="str">
        <f>IF(ISNA(VLOOKUP(G88,DataBase!$B$6:$N$160,11,FALSE)),"",VLOOKUP(G88,DataBase!$B$6:$N$160,11,FALSE))</f>
        <v/>
      </c>
      <c r="J88" s="12" t="str">
        <f>IF(ISNA(VLOOKUP(G88,DataBase!$B$6:$N$160,13,FALSE)),"",VLOOKUP(G88,DataBase!$B$6:$N$160,13,FALSE))</f>
        <v/>
      </c>
      <c r="L88" t="str">
        <f>[1]Teams!AR22</f>
        <v>Not A Player</v>
      </c>
      <c r="M88" s="2">
        <f>IF(ISNA(VLOOKUP(L88,DataBase!$B$6:$N$160,12,FALSE)),0,VLOOKUP(L88,DataBase!$B$6:$N$160,12,FALSE))</f>
        <v>0</v>
      </c>
      <c r="N88" s="2" t="str">
        <f>IF(ISNA(VLOOKUP(L88,DataBase!$B$6:$N$160,11,FALSE)),"",VLOOKUP(L88,DataBase!$B$6:$N$160,11,FALSE))</f>
        <v/>
      </c>
      <c r="O88" s="12" t="str">
        <f>IF(ISNA(VLOOKUP(L88,DataBase!$B$6:$N$160,13,FALSE)),"",VLOOKUP(L88,DataBase!$B$6:$N$160,13,FALSE))</f>
        <v/>
      </c>
      <c r="Q88" t="str">
        <f>[1]Teams!AU22</f>
        <v>Not A Player</v>
      </c>
      <c r="R88" s="2">
        <f>IF(ISNA(VLOOKUP(Q88,DataBase!$B$6:$N$160,12,FALSE)),0,VLOOKUP(Q88,DataBase!$B$6:$N$160,12,FALSE))</f>
        <v>0</v>
      </c>
      <c r="S88" s="2" t="str">
        <f>IF(ISNA(VLOOKUP(Q88,DataBase!$B$6:$N$160,11,FALSE)),"",VLOOKUP(Q88,DataBase!$B$6:$N$160,11,FALSE))</f>
        <v/>
      </c>
      <c r="T88" s="12" t="str">
        <f>IF(ISNA(VLOOKUP(Q88,DataBase!$B$6:$N$160,13,FALSE)),"",VLOOKUP(Q88,DataBase!$B$6:$N$160,13,FALSE))</f>
        <v/>
      </c>
    </row>
    <row r="89" spans="2:20" x14ac:dyDescent="0.25">
      <c r="B89" t="str">
        <f>[1]Teams!AL23</f>
        <v>Not A Player</v>
      </c>
      <c r="C89" s="2">
        <f>IF(ISNA(VLOOKUP(B89,DataBase!$B$6:$N$160,12,FALSE)),0,VLOOKUP(B89,DataBase!$B$6:$N$160,12,FALSE))</f>
        <v>0</v>
      </c>
      <c r="D89" s="2" t="str">
        <f>IF(ISNA(VLOOKUP(B89,DataBase!$B$6:$N$160,11,FALSE)),"",VLOOKUP(B89,DataBase!$B$6:$N$160,11,FALSE))</f>
        <v/>
      </c>
      <c r="E89" s="12" t="str">
        <f>IF(ISNA(VLOOKUP(B89,DataBase!$B$6:$N$160,13,FALSE)),"",VLOOKUP(B89,DataBase!$B$6:$N$160,13,FALSE))</f>
        <v/>
      </c>
      <c r="G89" t="str">
        <f>[1]Teams!AO23</f>
        <v>Not A Player</v>
      </c>
      <c r="H89" s="2">
        <f>IF(ISNA(VLOOKUP(G89,DataBase!$B$6:$N$160,12,FALSE)),0,VLOOKUP(G89,DataBase!$B$6:$N$160,12,FALSE))</f>
        <v>0</v>
      </c>
      <c r="I89" s="2" t="str">
        <f>IF(ISNA(VLOOKUP(G89,DataBase!$B$6:$N$160,11,FALSE)),"",VLOOKUP(G89,DataBase!$B$6:$N$160,11,FALSE))</f>
        <v/>
      </c>
      <c r="J89" s="12" t="str">
        <f>IF(ISNA(VLOOKUP(G89,DataBase!$B$6:$N$160,13,FALSE)),"",VLOOKUP(G89,DataBase!$B$6:$N$160,13,FALSE))</f>
        <v/>
      </c>
      <c r="L89" t="str">
        <f>[1]Teams!AR23</f>
        <v>Not A Player</v>
      </c>
      <c r="M89" s="2">
        <f>IF(ISNA(VLOOKUP(L89,DataBase!$B$6:$N$160,12,FALSE)),0,VLOOKUP(L89,DataBase!$B$6:$N$160,12,FALSE))</f>
        <v>0</v>
      </c>
      <c r="N89" s="2" t="str">
        <f>IF(ISNA(VLOOKUP(L89,DataBase!$B$6:$N$160,11,FALSE)),"",VLOOKUP(L89,DataBase!$B$6:$N$160,11,FALSE))</f>
        <v/>
      </c>
      <c r="O89" s="12" t="str">
        <f>IF(ISNA(VLOOKUP(L89,DataBase!$B$6:$N$160,13,FALSE)),"",VLOOKUP(L89,DataBase!$B$6:$N$160,13,FALSE))</f>
        <v/>
      </c>
      <c r="Q89" t="str">
        <f>[1]Teams!AU23</f>
        <v>Not A Player</v>
      </c>
      <c r="R89" s="2">
        <f>IF(ISNA(VLOOKUP(Q89,DataBase!$B$6:$N$160,12,FALSE)),0,VLOOKUP(Q89,DataBase!$B$6:$N$160,12,FALSE))</f>
        <v>0</v>
      </c>
      <c r="S89" s="2" t="str">
        <f>IF(ISNA(VLOOKUP(Q89,DataBase!$B$6:$N$160,11,FALSE)),"",VLOOKUP(Q89,DataBase!$B$6:$N$160,11,FALSE))</f>
        <v/>
      </c>
      <c r="T89" s="12" t="str">
        <f>IF(ISNA(VLOOKUP(Q89,DataBase!$B$6:$N$160,13,FALSE)),"",VLOOKUP(Q89,DataBase!$B$6:$N$160,13,FALSE))</f>
        <v/>
      </c>
    </row>
    <row r="90" spans="2:20" x14ac:dyDescent="0.25">
      <c r="B90" t="str">
        <f>[1]Teams!AL24</f>
        <v>Not A Player</v>
      </c>
      <c r="C90" s="2">
        <f>IF(ISNA(VLOOKUP(B90,DataBase!$B$6:$N$160,12,FALSE)),0,VLOOKUP(B90,DataBase!$B$6:$N$160,12,FALSE))</f>
        <v>0</v>
      </c>
      <c r="D90" s="2" t="str">
        <f>IF(ISNA(VLOOKUP(B90,DataBase!$B$6:$N$160,11,FALSE)),"",VLOOKUP(B90,DataBase!$B$6:$N$160,11,FALSE))</f>
        <v/>
      </c>
      <c r="E90" s="12" t="str">
        <f>IF(ISNA(VLOOKUP(B90,DataBase!$B$6:$N$160,13,FALSE)),"",VLOOKUP(B90,DataBase!$B$6:$N$160,13,FALSE))</f>
        <v/>
      </c>
      <c r="G90" t="str">
        <f>[1]Teams!AO24</f>
        <v>Not A Player</v>
      </c>
      <c r="H90" s="2">
        <f>IF(ISNA(VLOOKUP(G90,DataBase!$B$6:$N$160,12,FALSE)),0,VLOOKUP(G90,DataBase!$B$6:$N$160,12,FALSE))</f>
        <v>0</v>
      </c>
      <c r="I90" s="2" t="str">
        <f>IF(ISNA(VLOOKUP(G90,DataBase!$B$6:$N$160,11,FALSE)),"",VLOOKUP(G90,DataBase!$B$6:$N$160,11,FALSE))</f>
        <v/>
      </c>
      <c r="J90" s="12" t="str">
        <f>IF(ISNA(VLOOKUP(G90,DataBase!$B$6:$N$160,13,FALSE)),"",VLOOKUP(G90,DataBase!$B$6:$N$160,13,FALSE))</f>
        <v/>
      </c>
      <c r="L90" t="str">
        <f>[1]Teams!AR24</f>
        <v>Not A Player</v>
      </c>
      <c r="M90" s="2">
        <f>IF(ISNA(VLOOKUP(L90,DataBase!$B$6:$N$160,12,FALSE)),0,VLOOKUP(L90,DataBase!$B$6:$N$160,12,FALSE))</f>
        <v>0</v>
      </c>
      <c r="N90" s="2" t="str">
        <f>IF(ISNA(VLOOKUP(L90,DataBase!$B$6:$N$160,11,FALSE)),"",VLOOKUP(L90,DataBase!$B$6:$N$160,11,FALSE))</f>
        <v/>
      </c>
      <c r="O90" s="12" t="str">
        <f>IF(ISNA(VLOOKUP(L90,DataBase!$B$6:$N$160,13,FALSE)),"",VLOOKUP(L90,DataBase!$B$6:$N$160,13,FALSE))</f>
        <v/>
      </c>
      <c r="Q90" t="str">
        <f>[1]Teams!AU24</f>
        <v>Not A Player</v>
      </c>
      <c r="R90" s="2">
        <f>IF(ISNA(VLOOKUP(Q90,DataBase!$B$6:$N$160,12,FALSE)),0,VLOOKUP(Q90,DataBase!$B$6:$N$160,12,FALSE))</f>
        <v>0</v>
      </c>
      <c r="S90" s="2" t="str">
        <f>IF(ISNA(VLOOKUP(Q90,DataBase!$B$6:$N$160,11,FALSE)),"",VLOOKUP(Q90,DataBase!$B$6:$N$160,11,FALSE))</f>
        <v/>
      </c>
      <c r="T90" s="12" t="str">
        <f>IF(ISNA(VLOOKUP(Q90,DataBase!$B$6:$N$160,13,FALSE)),"",VLOOKUP(Q90,DataBase!$B$6:$N$160,13,FALSE))</f>
        <v/>
      </c>
    </row>
    <row r="91" spans="2:20" x14ac:dyDescent="0.25">
      <c r="B91" t="str">
        <f>[1]Teams!AL25</f>
        <v>Not A Player</v>
      </c>
      <c r="C91" s="2">
        <f>IF(ISNA(VLOOKUP(B91,DataBase!$B$6:$N$160,12,FALSE)),0,VLOOKUP(B91,DataBase!$B$6:$N$160,12,FALSE))</f>
        <v>0</v>
      </c>
      <c r="D91" s="2" t="str">
        <f>IF(ISNA(VLOOKUP(B91,DataBase!$B$6:$N$160,11,FALSE)),"",VLOOKUP(B91,DataBase!$B$6:$N$160,11,FALSE))</f>
        <v/>
      </c>
      <c r="E91" s="12" t="str">
        <f>IF(ISNA(VLOOKUP(B91,DataBase!$B$6:$N$160,13,FALSE)),"",VLOOKUP(B91,DataBase!$B$6:$N$160,13,FALSE))</f>
        <v/>
      </c>
      <c r="G91" t="str">
        <f>[1]Teams!AO25</f>
        <v>Not A Player</v>
      </c>
      <c r="H91" s="2">
        <f>IF(ISNA(VLOOKUP(G91,DataBase!$B$6:$N$160,12,FALSE)),0,VLOOKUP(G91,DataBase!$B$6:$N$160,12,FALSE))</f>
        <v>0</v>
      </c>
      <c r="I91" s="2" t="str">
        <f>IF(ISNA(VLOOKUP(G91,DataBase!$B$6:$N$160,11,FALSE)),"",VLOOKUP(G91,DataBase!$B$6:$N$160,11,FALSE))</f>
        <v/>
      </c>
      <c r="J91" s="12" t="str">
        <f>IF(ISNA(VLOOKUP(G91,DataBase!$B$6:$N$160,13,FALSE)),"",VLOOKUP(G91,DataBase!$B$6:$N$160,13,FALSE))</f>
        <v/>
      </c>
      <c r="L91" t="str">
        <f>[1]Teams!AR25</f>
        <v>Not A Player</v>
      </c>
      <c r="M91" s="2">
        <f>IF(ISNA(VLOOKUP(L91,DataBase!$B$6:$N$160,12,FALSE)),0,VLOOKUP(L91,DataBase!$B$6:$N$160,12,FALSE))</f>
        <v>0</v>
      </c>
      <c r="N91" s="2" t="str">
        <f>IF(ISNA(VLOOKUP(L91,DataBase!$B$6:$N$160,11,FALSE)),"",VLOOKUP(L91,DataBase!$B$6:$N$160,11,FALSE))</f>
        <v/>
      </c>
      <c r="O91" s="12" t="str">
        <f>IF(ISNA(VLOOKUP(L91,DataBase!$B$6:$N$160,13,FALSE)),"",VLOOKUP(L91,DataBase!$B$6:$N$160,13,FALSE))</f>
        <v/>
      </c>
      <c r="Q91" t="str">
        <f>[1]Teams!AU25</f>
        <v>Not A Player</v>
      </c>
      <c r="R91" s="2">
        <f>IF(ISNA(VLOOKUP(Q91,DataBase!$B$6:$N$160,12,FALSE)),0,VLOOKUP(Q91,DataBase!$B$6:$N$160,12,FALSE))</f>
        <v>0</v>
      </c>
      <c r="S91" s="2" t="str">
        <f>IF(ISNA(VLOOKUP(Q91,DataBase!$B$6:$N$160,11,FALSE)),"",VLOOKUP(Q91,DataBase!$B$6:$N$160,11,FALSE))</f>
        <v/>
      </c>
      <c r="T91" s="12" t="str">
        <f>IF(ISNA(VLOOKUP(Q91,DataBase!$B$6:$N$160,13,FALSE)),"",VLOOKUP(Q91,DataBase!$B$6:$N$160,13,FALSE))</f>
        <v/>
      </c>
    </row>
    <row r="92" spans="2:20" x14ac:dyDescent="0.25">
      <c r="B92" t="str">
        <f>[1]Teams!AL26</f>
        <v>Not A Player</v>
      </c>
      <c r="C92" s="2">
        <f>IF(ISNA(VLOOKUP(B92,DataBase!$B$6:$N$160,12,FALSE)),0,VLOOKUP(B92,DataBase!$B$6:$N$160,12,FALSE))</f>
        <v>0</v>
      </c>
      <c r="D92" s="2" t="str">
        <f>IF(ISNA(VLOOKUP(B92,DataBase!$B$6:$N$160,11,FALSE)),"",VLOOKUP(B92,DataBase!$B$6:$N$160,11,FALSE))</f>
        <v/>
      </c>
      <c r="E92" s="12" t="str">
        <f>IF(ISNA(VLOOKUP(B92,DataBase!$B$6:$N$160,13,FALSE)),"",VLOOKUP(B92,DataBase!$B$6:$N$160,13,FALSE))</f>
        <v/>
      </c>
      <c r="G92" t="str">
        <f>[1]Teams!AO26</f>
        <v>Not A Player</v>
      </c>
      <c r="H92" s="2">
        <f>IF(ISNA(VLOOKUP(G92,DataBase!$B$6:$N$160,12,FALSE)),0,VLOOKUP(G92,DataBase!$B$6:$N$160,12,FALSE))</f>
        <v>0</v>
      </c>
      <c r="I92" s="2" t="str">
        <f>IF(ISNA(VLOOKUP(G92,DataBase!$B$6:$N$160,11,FALSE)),"",VLOOKUP(G92,DataBase!$B$6:$N$160,11,FALSE))</f>
        <v/>
      </c>
      <c r="J92" s="12" t="str">
        <f>IF(ISNA(VLOOKUP(G92,DataBase!$B$6:$N$160,13,FALSE)),"",VLOOKUP(G92,DataBase!$B$6:$N$160,13,FALSE))</f>
        <v/>
      </c>
      <c r="L92" t="str">
        <f>[1]Teams!AR26</f>
        <v>Not A Player</v>
      </c>
      <c r="M92" s="2">
        <f>IF(ISNA(VLOOKUP(L92,DataBase!$B$6:$N$160,12,FALSE)),0,VLOOKUP(L92,DataBase!$B$6:$N$160,12,FALSE))</f>
        <v>0</v>
      </c>
      <c r="N92" s="2" t="str">
        <f>IF(ISNA(VLOOKUP(L92,DataBase!$B$6:$N$160,11,FALSE)),"",VLOOKUP(L92,DataBase!$B$6:$N$160,11,FALSE))</f>
        <v/>
      </c>
      <c r="O92" s="12" t="str">
        <f>IF(ISNA(VLOOKUP(L92,DataBase!$B$6:$N$160,13,FALSE)),"",VLOOKUP(L92,DataBase!$B$6:$N$160,13,FALSE))</f>
        <v/>
      </c>
      <c r="Q92" t="str">
        <f>[1]Teams!AU26</f>
        <v>Not A Player</v>
      </c>
      <c r="R92" s="2">
        <f>IF(ISNA(VLOOKUP(Q92,DataBase!$B$6:$N$160,12,FALSE)),0,VLOOKUP(Q92,DataBase!$B$6:$N$160,12,FALSE))</f>
        <v>0</v>
      </c>
      <c r="S92" s="2" t="str">
        <f>IF(ISNA(VLOOKUP(Q92,DataBase!$B$6:$N$160,11,FALSE)),"",VLOOKUP(Q92,DataBase!$B$6:$N$160,11,FALSE))</f>
        <v/>
      </c>
      <c r="T92" s="12" t="str">
        <f>IF(ISNA(VLOOKUP(Q92,DataBase!$B$6:$N$160,13,FALSE)),"",VLOOKUP(Q92,DataBase!$B$6:$N$160,13,FALSE))</f>
        <v/>
      </c>
    </row>
    <row r="93" spans="2:20" x14ac:dyDescent="0.25">
      <c r="B93" s="4"/>
      <c r="C93" s="5">
        <f>SUM(C73:C92)</f>
        <v>0</v>
      </c>
      <c r="D93" s="5">
        <f>COUNTIF(D73:D92,"&lt;=70")</f>
        <v>0</v>
      </c>
      <c r="E93" s="5"/>
      <c r="F93" s="4"/>
      <c r="G93" s="4"/>
      <c r="H93" s="5">
        <f>SUM(H73:H92)</f>
        <v>0</v>
      </c>
      <c r="I93" s="5">
        <f>COUNTIF(I73:I92,"&lt;=70")</f>
        <v>0</v>
      </c>
      <c r="J93" s="5"/>
      <c r="K93" s="4"/>
      <c r="L93" s="4"/>
      <c r="M93" s="5">
        <f>SUM(M73:M92)</f>
        <v>0</v>
      </c>
      <c r="N93" s="5">
        <f>COUNTIF(N73:N92,"&lt;=70")</f>
        <v>0</v>
      </c>
      <c r="O93" s="5"/>
      <c r="P93" s="4"/>
      <c r="Q93" s="4"/>
      <c r="R93" s="5">
        <f>SUM(R73:R92)</f>
        <v>0</v>
      </c>
      <c r="S93" s="5">
        <f>COUNTIF(S73:S92,"&lt;=70")</f>
        <v>0</v>
      </c>
    </row>
  </sheetData>
  <conditionalFormatting sqref="C4:C23">
    <cfRule type="top10" dxfId="4" priority="5" rank="3"/>
  </conditionalFormatting>
  <conditionalFormatting sqref="R4:R23 M4:M23 H4:H23">
    <cfRule type="top10" dxfId="3" priority="4" rank="3"/>
  </conditionalFormatting>
  <conditionalFormatting sqref="C27:C46">
    <cfRule type="top10" dxfId="2" priority="3" rank="3"/>
  </conditionalFormatting>
  <conditionalFormatting sqref="R27:R46 M27:M46 H27:H46">
    <cfRule type="top10" dxfId="1" priority="2" rank="3"/>
  </conditionalFormatting>
  <conditionalFormatting sqref="R73:R92 M73:M92 H73:H92 C73:C92 R50:R69 M50:M69 H50:H69 C50:C69">
    <cfRule type="top10" dxfId="0" priority="6" rank="3"/>
  </conditionalFormatting>
  <printOptions horizontalCentered="1" verticalCentered="1"/>
  <pageMargins left="0.25" right="0.25" top="0.25" bottom="0.25" header="0.3" footer="0.3"/>
  <pageSetup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C13" sqref="C13"/>
    </sheetView>
  </sheetViews>
  <sheetFormatPr defaultRowHeight="15" x14ac:dyDescent="0.25"/>
  <cols>
    <col min="1" max="1" width="16.28515625" bestFit="1" customWidth="1"/>
  </cols>
  <sheetData>
    <row r="1" spans="1:3" x14ac:dyDescent="0.25">
      <c r="A1" s="4" t="str">
        <f>DataBase!A3</f>
        <v>RBC Heritage</v>
      </c>
    </row>
    <row r="3" spans="1:3" x14ac:dyDescent="0.25">
      <c r="A3" s="4" t="s">
        <v>9</v>
      </c>
      <c r="B3" s="9" t="s">
        <v>11</v>
      </c>
      <c r="C3" s="9" t="s">
        <v>10</v>
      </c>
    </row>
    <row r="4" spans="1:3" x14ac:dyDescent="0.25">
      <c r="A4" t="str">
        <f>Teams!B3</f>
        <v>Hackers</v>
      </c>
      <c r="B4" s="2">
        <f ca="1">Teams!C24</f>
        <v>385801</v>
      </c>
      <c r="C4" s="2">
        <f>Teams!D24</f>
        <v>8</v>
      </c>
    </row>
    <row r="5" spans="1:3" x14ac:dyDescent="0.25">
      <c r="A5" t="str">
        <f>Teams!G3</f>
        <v>Full Catastrophe</v>
      </c>
      <c r="B5" s="2">
        <f ca="1">Teams!H24</f>
        <v>223669</v>
      </c>
      <c r="C5" s="2">
        <f>Teams!I24</f>
        <v>8</v>
      </c>
    </row>
    <row r="6" spans="1:3" x14ac:dyDescent="0.25">
      <c r="A6">
        <f>Teams!L3</f>
        <v>0</v>
      </c>
      <c r="B6" s="2">
        <f>Teams!M24</f>
        <v>0</v>
      </c>
      <c r="C6" s="2">
        <f>Teams!N24</f>
        <v>0</v>
      </c>
    </row>
    <row r="7" spans="1:3" x14ac:dyDescent="0.25">
      <c r="A7">
        <f>Teams!Q3</f>
        <v>0</v>
      </c>
      <c r="B7" s="2">
        <f>Teams!R24</f>
        <v>0</v>
      </c>
      <c r="C7" s="2">
        <f>Teams!S24</f>
        <v>0</v>
      </c>
    </row>
    <row r="8" spans="1:3" x14ac:dyDescent="0.25">
      <c r="A8">
        <f>Teams!B26</f>
        <v>0</v>
      </c>
      <c r="B8" s="2">
        <f>Teams!C47</f>
        <v>0</v>
      </c>
      <c r="C8" s="2">
        <f>Teams!D47</f>
        <v>0</v>
      </c>
    </row>
    <row r="9" spans="1:3" x14ac:dyDescent="0.25">
      <c r="A9">
        <f>Teams!G26</f>
        <v>0</v>
      </c>
      <c r="B9" s="2">
        <f>Teams!H47</f>
        <v>0</v>
      </c>
      <c r="C9" s="2">
        <f>Teams!I47</f>
        <v>0</v>
      </c>
    </row>
    <row r="10" spans="1:3" x14ac:dyDescent="0.25">
      <c r="A10">
        <f>Teams!L26</f>
        <v>0</v>
      </c>
      <c r="B10" s="2">
        <f>Teams!M47</f>
        <v>0</v>
      </c>
      <c r="C10" s="2">
        <f>Teams!N47</f>
        <v>0</v>
      </c>
    </row>
    <row r="11" spans="1:3" x14ac:dyDescent="0.25">
      <c r="A11">
        <f>Teams!Q26</f>
        <v>0</v>
      </c>
      <c r="B11" s="2">
        <f>Teams!R47</f>
        <v>0</v>
      </c>
      <c r="C11" s="2">
        <f>Teams!S47</f>
        <v>0</v>
      </c>
    </row>
    <row r="12" spans="1:3" x14ac:dyDescent="0.25">
      <c r="A12">
        <f>Teams!B49</f>
        <v>0</v>
      </c>
      <c r="B12" s="2">
        <f>Teams!C70</f>
        <v>0</v>
      </c>
      <c r="C12" s="2">
        <f>Teams!D70</f>
        <v>0</v>
      </c>
    </row>
    <row r="13" spans="1:3" x14ac:dyDescent="0.25">
      <c r="A13">
        <f>Teams!G49</f>
        <v>0</v>
      </c>
      <c r="B13" s="2">
        <f>Teams!H70</f>
        <v>0</v>
      </c>
      <c r="C13" s="2">
        <f>Teams!I70</f>
        <v>0</v>
      </c>
    </row>
    <row r="14" spans="1:3" x14ac:dyDescent="0.25">
      <c r="A14">
        <f>Teams!L49</f>
        <v>0</v>
      </c>
      <c r="B14" s="2">
        <f>Teams!M70</f>
        <v>0</v>
      </c>
      <c r="C14" s="2">
        <f>Teams!N70</f>
        <v>0</v>
      </c>
    </row>
    <row r="15" spans="1:3" x14ac:dyDescent="0.25">
      <c r="A15">
        <f>Teams!Q49</f>
        <v>0</v>
      </c>
      <c r="B15" s="2">
        <f>Teams!R70</f>
        <v>0</v>
      </c>
      <c r="C15" s="2">
        <f>Teams!S70</f>
        <v>0</v>
      </c>
    </row>
    <row r="16" spans="1:3" x14ac:dyDescent="0.25">
      <c r="A16">
        <f>Teams!B72</f>
        <v>0</v>
      </c>
      <c r="B16" s="2">
        <f>Teams!C93</f>
        <v>0</v>
      </c>
      <c r="C16" s="2">
        <f>Teams!D93</f>
        <v>0</v>
      </c>
    </row>
    <row r="17" spans="1:3" x14ac:dyDescent="0.25">
      <c r="A17">
        <f>Teams!G72</f>
        <v>0</v>
      </c>
      <c r="B17" s="2">
        <f>Teams!H93</f>
        <v>0</v>
      </c>
      <c r="C17" s="2">
        <f>Teams!I93</f>
        <v>0</v>
      </c>
    </row>
    <row r="18" spans="1:3" x14ac:dyDescent="0.25">
      <c r="A18">
        <f>Teams!L72</f>
        <v>0</v>
      </c>
      <c r="B18" s="2">
        <f>Teams!M93</f>
        <v>0</v>
      </c>
      <c r="C18" s="2">
        <f>Teams!N93</f>
        <v>0</v>
      </c>
    </row>
    <row r="19" spans="1:3" x14ac:dyDescent="0.25">
      <c r="A19">
        <f>Teams!Q72</f>
        <v>0</v>
      </c>
      <c r="B19" s="2">
        <f>Teams!R93</f>
        <v>0</v>
      </c>
      <c r="C19" s="2">
        <f>Teams!S93</f>
        <v>0</v>
      </c>
    </row>
  </sheetData>
  <conditionalFormatting sqref="B4:B19">
    <cfRule type="dataBar" priority="2">
      <dataBar>
        <cfvo type="min"/>
        <cfvo type="max"/>
        <color rgb="FFFF555A"/>
      </dataBar>
    </cfRule>
  </conditionalFormatting>
  <conditionalFormatting sqref="C4:C19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DataBase</vt:lpstr>
      <vt:lpstr>PayOut</vt:lpstr>
      <vt:lpstr>Teams</vt:lpstr>
      <vt:lpstr>Summary</vt:lpstr>
      <vt:lpstr>DataBase!ExternalData_1</vt:lpstr>
      <vt:lpstr>DataBase!ExternalData_2</vt:lpstr>
      <vt:lpstr>DataBase!humana_challenge_in_partnership_with_the_clinton_foundation</vt:lpstr>
    </vt:vector>
  </TitlesOfParts>
  <Company>Aspen House Systems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Alan Madill</cp:lastModifiedBy>
  <cp:lastPrinted>2015-04-19T17:53:04Z</cp:lastPrinted>
  <dcterms:created xsi:type="dcterms:W3CDTF">2014-01-20T21:34:09Z</dcterms:created>
  <dcterms:modified xsi:type="dcterms:W3CDTF">2015-04-19T17:55:39Z</dcterms:modified>
</cp:coreProperties>
</file>