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330" windowWidth="15480" windowHeight="8280" activeTab="3"/>
  </bookViews>
  <sheets>
    <sheet name="DataBase" sheetId="1" r:id="rId1"/>
    <sheet name="PayOut" sheetId="2" r:id="rId2"/>
    <sheet name="Teams" sheetId="3" r:id="rId3"/>
    <sheet name="Summary" sheetId="4" r:id="rId4"/>
    <sheet name="Sheet1" sheetId="5" r:id="rId5"/>
  </sheets>
  <definedNames>
    <definedName name="ExternalData_1" localSheetId="0">DataBase!$A$2:$I$136</definedName>
    <definedName name="ExternalData_2" localSheetId="0">DataBase!$A$3:$I$174</definedName>
    <definedName name="humana_challenge_in_partnership_with_the_clinton_foundation" localSheetId="0">DataBase!$A$5:$K$87</definedName>
  </definedNames>
  <calcPr calcId="145621"/>
</workbook>
</file>

<file path=xl/calcChain.xml><?xml version="1.0" encoding="utf-8"?>
<calcChain xmlns="http://schemas.openxmlformats.org/spreadsheetml/2006/main">
  <c r="Y99" i="3" l="1"/>
  <c r="X99" i="3"/>
  <c r="W99" i="3"/>
  <c r="T99" i="3"/>
  <c r="S99" i="3"/>
  <c r="R99" i="3"/>
  <c r="O99" i="3"/>
  <c r="N99" i="3"/>
  <c r="M99" i="3"/>
  <c r="A23" i="4" l="1"/>
  <c r="A2" i="4"/>
  <c r="A1" i="4"/>
  <c r="T100" i="3"/>
  <c r="S100" i="3"/>
  <c r="R100" i="3"/>
  <c r="T98" i="3"/>
  <c r="S98" i="3"/>
  <c r="R98" i="3"/>
  <c r="T97" i="3"/>
  <c r="S97" i="3"/>
  <c r="R97" i="3"/>
  <c r="T96" i="3"/>
  <c r="S96" i="3"/>
  <c r="R96" i="3"/>
  <c r="T95" i="3"/>
  <c r="S95" i="3"/>
  <c r="R95" i="3"/>
  <c r="T94" i="3"/>
  <c r="S94" i="3"/>
  <c r="R94" i="3"/>
  <c r="T93" i="3"/>
  <c r="S93" i="3"/>
  <c r="R93" i="3"/>
  <c r="T92" i="3"/>
  <c r="S92" i="3"/>
  <c r="R92" i="3"/>
  <c r="T91" i="3"/>
  <c r="S91" i="3"/>
  <c r="R91" i="3"/>
  <c r="T90" i="3"/>
  <c r="S90" i="3"/>
  <c r="R90" i="3"/>
  <c r="T89" i="3"/>
  <c r="S89" i="3"/>
  <c r="R89" i="3"/>
  <c r="T88" i="3"/>
  <c r="S88" i="3"/>
  <c r="R88" i="3"/>
  <c r="T87" i="3"/>
  <c r="S87" i="3"/>
  <c r="R87" i="3"/>
  <c r="T86" i="3"/>
  <c r="S86" i="3"/>
  <c r="R86" i="3"/>
  <c r="T85" i="3"/>
  <c r="S85" i="3"/>
  <c r="R85" i="3"/>
  <c r="T84" i="3"/>
  <c r="S84" i="3"/>
  <c r="R84" i="3"/>
  <c r="T83" i="3"/>
  <c r="S83" i="3"/>
  <c r="R83" i="3"/>
  <c r="T82" i="3"/>
  <c r="S82" i="3"/>
  <c r="R82" i="3"/>
  <c r="T81" i="3"/>
  <c r="S81" i="3"/>
  <c r="R81" i="3"/>
  <c r="T80" i="3"/>
  <c r="S80" i="3"/>
  <c r="R80" i="3"/>
  <c r="O100" i="3"/>
  <c r="N100" i="3"/>
  <c r="M100" i="3"/>
  <c r="O98" i="3"/>
  <c r="N98" i="3"/>
  <c r="M98" i="3"/>
  <c r="O97" i="3"/>
  <c r="N97" i="3"/>
  <c r="M97" i="3"/>
  <c r="O96" i="3"/>
  <c r="N96" i="3"/>
  <c r="M96" i="3"/>
  <c r="O95" i="3"/>
  <c r="N95" i="3"/>
  <c r="M95" i="3"/>
  <c r="O94" i="3"/>
  <c r="N94" i="3"/>
  <c r="M94" i="3"/>
  <c r="O93" i="3"/>
  <c r="N93" i="3"/>
  <c r="M93" i="3"/>
  <c r="O92" i="3"/>
  <c r="N92" i="3"/>
  <c r="M92" i="3"/>
  <c r="O91" i="3"/>
  <c r="N91" i="3"/>
  <c r="M91" i="3"/>
  <c r="O90" i="3"/>
  <c r="N90" i="3"/>
  <c r="M90" i="3"/>
  <c r="O89" i="3"/>
  <c r="N89" i="3"/>
  <c r="M89" i="3"/>
  <c r="O88" i="3"/>
  <c r="N88" i="3"/>
  <c r="M88" i="3"/>
  <c r="O87" i="3"/>
  <c r="N87" i="3"/>
  <c r="M87" i="3"/>
  <c r="O86" i="3"/>
  <c r="N86" i="3"/>
  <c r="M86" i="3"/>
  <c r="O85" i="3"/>
  <c r="N85" i="3"/>
  <c r="M85" i="3"/>
  <c r="O84" i="3"/>
  <c r="N84" i="3"/>
  <c r="M84" i="3"/>
  <c r="O83" i="3"/>
  <c r="N83" i="3"/>
  <c r="M83" i="3"/>
  <c r="O82" i="3"/>
  <c r="N82" i="3"/>
  <c r="M82" i="3"/>
  <c r="O81" i="3"/>
  <c r="N81" i="3"/>
  <c r="M81" i="3"/>
  <c r="O80" i="3"/>
  <c r="N80" i="3"/>
  <c r="M80" i="3"/>
  <c r="Y100" i="3"/>
  <c r="X100" i="3"/>
  <c r="W100" i="3"/>
  <c r="G1" i="3" l="1"/>
  <c r="A15" i="4"/>
  <c r="A11" i="4"/>
  <c r="A12" i="4"/>
  <c r="Y98" i="3"/>
  <c r="X98" i="3"/>
  <c r="Y97" i="3"/>
  <c r="X97" i="3"/>
  <c r="W97" i="3"/>
  <c r="Y96" i="3"/>
  <c r="X96" i="3"/>
  <c r="W96" i="3"/>
  <c r="Y95" i="3"/>
  <c r="X95" i="3"/>
  <c r="Y94" i="3"/>
  <c r="X94" i="3"/>
  <c r="Y93" i="3"/>
  <c r="X93" i="3"/>
  <c r="W93" i="3"/>
  <c r="Y92" i="3"/>
  <c r="X92" i="3"/>
  <c r="W92" i="3"/>
  <c r="Y91" i="3"/>
  <c r="X91" i="3"/>
  <c r="W91" i="3"/>
  <c r="Y90" i="3"/>
  <c r="X90" i="3"/>
  <c r="W90" i="3"/>
  <c r="Y89" i="3"/>
  <c r="X89" i="3"/>
  <c r="W89" i="3"/>
  <c r="Y88" i="3"/>
  <c r="X88" i="3"/>
  <c r="Y87" i="3"/>
  <c r="X87" i="3"/>
  <c r="Y86" i="3"/>
  <c r="X86" i="3"/>
  <c r="W86" i="3"/>
  <c r="Y85" i="3"/>
  <c r="X85" i="3"/>
  <c r="W85" i="3"/>
  <c r="Y84" i="3"/>
  <c r="X84" i="3"/>
  <c r="Y83" i="3"/>
  <c r="X83" i="3"/>
  <c r="W83" i="3"/>
  <c r="Y82" i="3"/>
  <c r="X82" i="3"/>
  <c r="W82" i="3"/>
  <c r="Y81" i="3"/>
  <c r="X81" i="3"/>
  <c r="W81" i="3"/>
  <c r="Y80" i="3"/>
  <c r="X80" i="3"/>
  <c r="W80" i="3"/>
  <c r="Y79" i="3"/>
  <c r="X79" i="3"/>
  <c r="W79" i="3"/>
  <c r="X101" i="3" l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59" i="1"/>
  <c r="N161" i="1"/>
  <c r="N160" i="1"/>
  <c r="E75" i="3" l="1"/>
  <c r="J99" i="3"/>
  <c r="E74" i="3"/>
  <c r="E99" i="3"/>
  <c r="O49" i="3"/>
  <c r="Y49" i="3"/>
  <c r="J49" i="3"/>
  <c r="T24" i="3"/>
  <c r="Y24" i="3"/>
  <c r="J24" i="3"/>
  <c r="Y74" i="3"/>
  <c r="E49" i="3"/>
  <c r="E24" i="3"/>
  <c r="T74" i="3"/>
  <c r="J74" i="3"/>
  <c r="T49" i="3"/>
  <c r="O74" i="3"/>
  <c r="O24" i="3"/>
  <c r="Y50" i="3"/>
  <c r="E25" i="3"/>
  <c r="E50" i="3"/>
  <c r="Y72" i="3"/>
  <c r="E70" i="3"/>
  <c r="J45" i="3"/>
  <c r="E45" i="3"/>
  <c r="J20" i="3"/>
  <c r="E20" i="3"/>
  <c r="T20" i="3"/>
  <c r="Y45" i="3"/>
  <c r="O6" i="3"/>
  <c r="Y31" i="3"/>
  <c r="O31" i="3"/>
  <c r="Y56" i="3"/>
  <c r="T6" i="3"/>
  <c r="O45" i="3"/>
  <c r="J70" i="3"/>
  <c r="Y20" i="3"/>
  <c r="E31" i="3"/>
  <c r="J6" i="3"/>
  <c r="J31" i="3"/>
  <c r="E5" i="3"/>
  <c r="O55" i="3"/>
  <c r="T38" i="3"/>
  <c r="O38" i="3"/>
  <c r="E38" i="3"/>
  <c r="E13" i="3"/>
  <c r="J19" i="3"/>
  <c r="O30" i="3"/>
  <c r="Y55" i="3"/>
  <c r="J72" i="3"/>
  <c r="T72" i="3"/>
  <c r="O14" i="3"/>
  <c r="E11" i="3"/>
  <c r="Y59" i="3"/>
  <c r="J9" i="3"/>
  <c r="J84" i="3"/>
  <c r="Y34" i="3"/>
  <c r="O34" i="3"/>
  <c r="O9" i="3"/>
  <c r="Y9" i="3"/>
  <c r="T9" i="3"/>
  <c r="E59" i="3"/>
  <c r="Y33" i="3"/>
  <c r="Y58" i="3"/>
  <c r="O33" i="3"/>
  <c r="E35" i="3"/>
  <c r="J85" i="3"/>
  <c r="O10" i="3"/>
  <c r="E60" i="3"/>
  <c r="J59" i="3"/>
  <c r="J34" i="3"/>
  <c r="J93" i="3"/>
  <c r="T67" i="3"/>
  <c r="T25" i="3"/>
  <c r="T50" i="3"/>
  <c r="T35" i="3"/>
  <c r="O75" i="3"/>
  <c r="T75" i="3"/>
  <c r="J25" i="3"/>
  <c r="E8" i="3"/>
  <c r="T33" i="3"/>
  <c r="E41" i="3"/>
  <c r="Y66" i="3"/>
  <c r="E16" i="3"/>
  <c r="O58" i="3"/>
  <c r="E33" i="3"/>
  <c r="E58" i="3"/>
  <c r="T58" i="3"/>
  <c r="Y25" i="3"/>
  <c r="T63" i="3"/>
  <c r="Y38" i="3"/>
  <c r="J13" i="3"/>
  <c r="J38" i="3"/>
  <c r="J88" i="3"/>
  <c r="J63" i="3"/>
  <c r="O21" i="3"/>
  <c r="Y71" i="3"/>
  <c r="O32" i="3"/>
  <c r="J61" i="3"/>
  <c r="T61" i="3"/>
  <c r="E61" i="3"/>
  <c r="T11" i="3"/>
  <c r="Y11" i="3"/>
  <c r="T19" i="3"/>
  <c r="J66" i="3"/>
  <c r="O66" i="3"/>
  <c r="J41" i="3"/>
  <c r="J92" i="3"/>
  <c r="E90" i="3"/>
  <c r="E21" i="3"/>
  <c r="Y15" i="3"/>
  <c r="T15" i="3"/>
  <c r="J15" i="3"/>
  <c r="J65" i="3"/>
  <c r="O65" i="3"/>
  <c r="E65" i="3"/>
  <c r="E96" i="3"/>
  <c r="T46" i="3"/>
  <c r="Y21" i="3"/>
  <c r="T21" i="3"/>
  <c r="J96" i="3"/>
  <c r="O46" i="3"/>
  <c r="J46" i="3"/>
  <c r="E23" i="3"/>
  <c r="J73" i="3"/>
  <c r="T48" i="3"/>
  <c r="T73" i="3"/>
  <c r="O25" i="3"/>
  <c r="O39" i="3"/>
  <c r="T64" i="3"/>
  <c r="T39" i="3"/>
  <c r="J58" i="3"/>
  <c r="Y8" i="3"/>
  <c r="T8" i="3"/>
  <c r="O8" i="3"/>
  <c r="J8" i="3"/>
  <c r="J83" i="3"/>
  <c r="E83" i="3"/>
  <c r="J33" i="3"/>
  <c r="J64" i="3"/>
  <c r="Y14" i="3"/>
  <c r="T14" i="3"/>
  <c r="Y7" i="3"/>
  <c r="T7" i="3"/>
  <c r="O7" i="3"/>
  <c r="J7" i="3"/>
  <c r="T57" i="3"/>
  <c r="Y32" i="3"/>
  <c r="J82" i="3"/>
  <c r="E82" i="3"/>
  <c r="E94" i="3"/>
  <c r="T44" i="3"/>
  <c r="E19" i="3"/>
  <c r="Y44" i="3"/>
  <c r="O50" i="3"/>
  <c r="O12" i="3"/>
  <c r="E87" i="3"/>
  <c r="O37" i="3"/>
  <c r="Y42" i="3"/>
  <c r="Y17" i="3"/>
  <c r="T17" i="3"/>
  <c r="J17" i="3"/>
  <c r="E92" i="3"/>
  <c r="T71" i="3"/>
  <c r="O71" i="3"/>
  <c r="E71" i="3"/>
  <c r="E48" i="3"/>
  <c r="J11" i="3"/>
  <c r="J36" i="3"/>
  <c r="J86" i="3"/>
  <c r="T36" i="3"/>
  <c r="J75" i="3"/>
  <c r="T59" i="3"/>
  <c r="Y64" i="3"/>
  <c r="O64" i="3"/>
  <c r="Y39" i="3"/>
  <c r="E39" i="3"/>
  <c r="E34" i="3"/>
  <c r="E9" i="3"/>
  <c r="T34" i="3"/>
  <c r="J95" i="3"/>
  <c r="Y70" i="3"/>
  <c r="E97" i="3"/>
  <c r="Y47" i="3"/>
  <c r="T65" i="3"/>
  <c r="T40" i="3"/>
  <c r="O40" i="3"/>
  <c r="O15" i="3"/>
  <c r="J68" i="3"/>
  <c r="E68" i="3"/>
  <c r="E91" i="3"/>
  <c r="O41" i="3"/>
  <c r="J100" i="3"/>
  <c r="J50" i="3"/>
  <c r="J91" i="3"/>
  <c r="T66" i="3"/>
  <c r="Y41" i="3"/>
  <c r="T41" i="3"/>
  <c r="Y16" i="3"/>
  <c r="T16" i="3"/>
  <c r="J16" i="3"/>
  <c r="Y67" i="3"/>
  <c r="J67" i="3"/>
  <c r="T42" i="3"/>
  <c r="J42" i="3"/>
  <c r="E42" i="3"/>
  <c r="T60" i="3"/>
  <c r="J60" i="3"/>
  <c r="O35" i="3"/>
  <c r="E93" i="3"/>
  <c r="T68" i="3"/>
  <c r="Y43" i="3"/>
  <c r="T43" i="3"/>
  <c r="J43" i="3"/>
  <c r="E43" i="3"/>
  <c r="T18" i="3"/>
  <c r="O18" i="3"/>
  <c r="E18" i="3"/>
  <c r="O73" i="3"/>
  <c r="O23" i="3"/>
  <c r="O67" i="3"/>
  <c r="E67" i="3"/>
  <c r="O42" i="3"/>
  <c r="O17" i="3"/>
  <c r="E17" i="3"/>
  <c r="J98" i="3"/>
  <c r="E98" i="3"/>
  <c r="E73" i="3"/>
  <c r="J48" i="3"/>
  <c r="Y23" i="3"/>
  <c r="T23" i="3"/>
  <c r="J23" i="3"/>
  <c r="J87" i="3"/>
  <c r="Y62" i="3"/>
  <c r="T62" i="3"/>
  <c r="J62" i="3"/>
  <c r="T37" i="3"/>
  <c r="Y61" i="3"/>
  <c r="Y36" i="3"/>
  <c r="E36" i="3"/>
  <c r="O11" i="3"/>
  <c r="E66" i="3"/>
  <c r="O16" i="3"/>
  <c r="Y37" i="3"/>
  <c r="J37" i="3"/>
  <c r="E37" i="3"/>
  <c r="E12" i="3"/>
  <c r="E86" i="3"/>
  <c r="O61" i="3"/>
  <c r="O36" i="3"/>
  <c r="Y63" i="3"/>
  <c r="O63" i="3"/>
  <c r="Y13" i="3"/>
  <c r="Y68" i="3"/>
  <c r="Y18" i="3"/>
  <c r="O57" i="3"/>
  <c r="T32" i="3"/>
  <c r="E10" i="3"/>
  <c r="J35" i="3"/>
  <c r="E84" i="3"/>
  <c r="O59" i="3"/>
  <c r="J81" i="3"/>
  <c r="E81" i="3"/>
  <c r="J56" i="3"/>
  <c r="T31" i="3"/>
  <c r="E6" i="3"/>
  <c r="J97" i="3"/>
  <c r="O72" i="3"/>
  <c r="E72" i="3"/>
  <c r="J47" i="3"/>
  <c r="E47" i="3"/>
  <c r="Y22" i="3"/>
  <c r="T22" i="3"/>
  <c r="O22" i="3"/>
  <c r="J22" i="3"/>
  <c r="E22" i="3"/>
  <c r="T56" i="3"/>
  <c r="O56" i="3"/>
  <c r="E56" i="3"/>
  <c r="Y6" i="3"/>
  <c r="E88" i="3"/>
  <c r="E63" i="3"/>
  <c r="T13" i="3"/>
  <c r="O13" i="3"/>
  <c r="J90" i="3"/>
  <c r="J40" i="3"/>
  <c r="E40" i="3"/>
  <c r="J80" i="3"/>
  <c r="E80" i="3"/>
  <c r="T55" i="3"/>
  <c r="J55" i="3"/>
  <c r="E55" i="3"/>
  <c r="Y30" i="3"/>
  <c r="T30" i="3"/>
  <c r="J30" i="3"/>
  <c r="E30" i="3"/>
  <c r="Y5" i="3"/>
  <c r="T5" i="3"/>
  <c r="O5" i="3"/>
  <c r="J5" i="3"/>
  <c r="Y57" i="3"/>
  <c r="J57" i="3"/>
  <c r="E57" i="3"/>
  <c r="Y73" i="3"/>
  <c r="Y48" i="3"/>
  <c r="O48" i="3"/>
  <c r="J71" i="3"/>
  <c r="Y46" i="3"/>
  <c r="E46" i="3"/>
  <c r="J21" i="3"/>
  <c r="T69" i="3"/>
  <c r="O69" i="3"/>
  <c r="E69" i="3"/>
  <c r="O19" i="3"/>
  <c r="Y65" i="3"/>
  <c r="Y40" i="3"/>
  <c r="E15" i="3"/>
  <c r="J89" i="3"/>
  <c r="E89" i="3"/>
  <c r="E64" i="3"/>
  <c r="E14" i="3"/>
  <c r="J39" i="3"/>
  <c r="J14" i="3"/>
  <c r="E95" i="3"/>
  <c r="T70" i="3"/>
  <c r="O70" i="3"/>
  <c r="O20" i="3"/>
  <c r="T45" i="3"/>
  <c r="T47" i="3"/>
  <c r="O47" i="3"/>
  <c r="O68" i="3"/>
  <c r="O43" i="3"/>
  <c r="J18" i="3"/>
  <c r="J32" i="3"/>
  <c r="E32" i="3"/>
  <c r="E7" i="3"/>
  <c r="O62" i="3"/>
  <c r="E62" i="3"/>
  <c r="Y12" i="3"/>
  <c r="T12" i="3"/>
  <c r="J12" i="3"/>
  <c r="E100" i="3"/>
  <c r="Y75" i="3"/>
  <c r="E85" i="3"/>
  <c r="Y60" i="3"/>
  <c r="O60" i="3"/>
  <c r="Y35" i="3"/>
  <c r="Y10" i="3"/>
  <c r="T10" i="3"/>
  <c r="J10" i="3"/>
  <c r="J94" i="3"/>
  <c r="Y69" i="3"/>
  <c r="J69" i="3"/>
  <c r="O44" i="3"/>
  <c r="J44" i="3"/>
  <c r="E44" i="3"/>
  <c r="Y19" i="3"/>
  <c r="Y29" i="3"/>
  <c r="Y54" i="3"/>
  <c r="Y4" i="3"/>
  <c r="L1" i="3"/>
  <c r="L161" i="1" a="1"/>
  <c r="L161" i="1" s="1"/>
  <c r="L160" i="1" a="1"/>
  <c r="L160" i="1" s="1"/>
  <c r="L159" i="1" a="1"/>
  <c r="L159" i="1" s="1"/>
  <c r="L158" i="1" a="1"/>
  <c r="L158" i="1" s="1"/>
  <c r="L157" i="1" a="1"/>
  <c r="L157" i="1" s="1"/>
  <c r="L156" i="1" a="1"/>
  <c r="L156" i="1" s="1"/>
  <c r="L155" i="1" a="1"/>
  <c r="L155" i="1" s="1"/>
  <c r="L154" i="1" a="1"/>
  <c r="L154" i="1" s="1"/>
  <c r="L153" i="1" a="1"/>
  <c r="L153" i="1" s="1"/>
  <c r="L152" i="1" a="1"/>
  <c r="L152" i="1" s="1"/>
  <c r="L151" i="1" a="1"/>
  <c r="L151" i="1" s="1"/>
  <c r="L150" i="1" a="1"/>
  <c r="L150" i="1" s="1"/>
  <c r="L149" i="1" a="1"/>
  <c r="L149" i="1" s="1"/>
  <c r="L148" i="1" a="1"/>
  <c r="L148" i="1" s="1"/>
  <c r="L147" i="1" a="1"/>
  <c r="L147" i="1" s="1"/>
  <c r="L146" i="1" a="1"/>
  <c r="L146" i="1" s="1"/>
  <c r="L145" i="1" a="1"/>
  <c r="L145" i="1" s="1"/>
  <c r="L144" i="1" a="1"/>
  <c r="L144" i="1" s="1"/>
  <c r="L143" i="1" a="1"/>
  <c r="L143" i="1" s="1"/>
  <c r="L142" i="1" a="1"/>
  <c r="L142" i="1" s="1"/>
  <c r="L141" i="1" a="1"/>
  <c r="L141" i="1" s="1"/>
  <c r="L140" i="1" a="1"/>
  <c r="L140" i="1" s="1"/>
  <c r="L139" i="1" a="1"/>
  <c r="L139" i="1" s="1"/>
  <c r="L138" i="1" a="1"/>
  <c r="L138" i="1" s="1"/>
  <c r="L136" i="1" a="1"/>
  <c r="L136" i="1" s="1"/>
  <c r="L135" i="1" a="1"/>
  <c r="L135" i="1" s="1"/>
  <c r="L134" i="1" a="1"/>
  <c r="L134" i="1" s="1"/>
  <c r="L133" i="1" a="1"/>
  <c r="L133" i="1" s="1"/>
  <c r="L132" i="1" a="1"/>
  <c r="L132" i="1" s="1"/>
  <c r="L131" i="1" a="1"/>
  <c r="L131" i="1" s="1"/>
  <c r="L130" i="1" a="1"/>
  <c r="L130" i="1" s="1"/>
  <c r="L129" i="1" a="1"/>
  <c r="L129" i="1" s="1"/>
  <c r="L128" i="1" a="1"/>
  <c r="L128" i="1" s="1"/>
  <c r="L127" i="1" a="1"/>
  <c r="L127" i="1" s="1"/>
  <c r="L126" i="1" a="1"/>
  <c r="L126" i="1" s="1"/>
  <c r="L125" i="1" a="1"/>
  <c r="L125" i="1" s="1"/>
  <c r="L124" i="1" a="1"/>
  <c r="L124" i="1" s="1"/>
  <c r="L123" i="1" a="1"/>
  <c r="L123" i="1" s="1"/>
  <c r="L122" i="1" a="1"/>
  <c r="L122" i="1" s="1"/>
  <c r="L121" i="1" a="1"/>
  <c r="L121" i="1" s="1"/>
  <c r="L120" i="1" a="1"/>
  <c r="L120" i="1" s="1"/>
  <c r="L119" i="1" a="1"/>
  <c r="L119" i="1" s="1"/>
  <c r="L118" i="1" a="1"/>
  <c r="L118" i="1" s="1"/>
  <c r="L117" i="1" a="1"/>
  <c r="L117" i="1" s="1"/>
  <c r="L116" i="1" a="1"/>
  <c r="L116" i="1" s="1"/>
  <c r="L115" i="1" a="1"/>
  <c r="L115" i="1" s="1"/>
  <c r="L114" i="1" a="1"/>
  <c r="L114" i="1" s="1"/>
  <c r="L113" i="1" a="1"/>
  <c r="L113" i="1" s="1"/>
  <c r="L112" i="1" a="1"/>
  <c r="L112" i="1" s="1"/>
  <c r="L111" i="1" a="1"/>
  <c r="L111" i="1" s="1"/>
  <c r="L110" i="1" a="1"/>
  <c r="L110" i="1" s="1"/>
  <c r="L109" i="1" a="1"/>
  <c r="L109" i="1" s="1"/>
  <c r="L108" i="1" a="1"/>
  <c r="L108" i="1" s="1"/>
  <c r="L107" i="1" a="1"/>
  <c r="L107" i="1" s="1"/>
  <c r="L106" i="1" a="1"/>
  <c r="L106" i="1" s="1"/>
  <c r="L105" i="1" a="1"/>
  <c r="L105" i="1" s="1"/>
  <c r="L104" i="1" a="1"/>
  <c r="L104" i="1" s="1"/>
  <c r="L103" i="1" a="1"/>
  <c r="L103" i="1" s="1"/>
  <c r="L102" i="1" a="1"/>
  <c r="L102" i="1" s="1"/>
  <c r="L101" i="1" a="1"/>
  <c r="L101" i="1" s="1"/>
  <c r="L100" i="1" a="1"/>
  <c r="L100" i="1" s="1"/>
  <c r="L99" i="1" a="1"/>
  <c r="L99" i="1" s="1"/>
  <c r="L98" i="1" a="1"/>
  <c r="L98" i="1" s="1"/>
  <c r="L97" i="1" a="1"/>
  <c r="L97" i="1" s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37" i="1" a="1"/>
  <c r="L137" i="1" s="1"/>
  <c r="I99" i="3" l="1"/>
  <c r="D75" i="3"/>
  <c r="D74" i="3"/>
  <c r="D49" i="3"/>
  <c r="D99" i="3"/>
  <c r="N49" i="3"/>
  <c r="X74" i="3"/>
  <c r="X49" i="3"/>
  <c r="S24" i="3"/>
  <c r="X24" i="3"/>
  <c r="I24" i="3"/>
  <c r="I49" i="3"/>
  <c r="D24" i="3"/>
  <c r="S74" i="3"/>
  <c r="I74" i="3"/>
  <c r="S49" i="3"/>
  <c r="N74" i="3"/>
  <c r="N24" i="3"/>
  <c r="D70" i="3"/>
  <c r="X50" i="3"/>
  <c r="D25" i="3"/>
  <c r="D50" i="3"/>
  <c r="S20" i="3"/>
  <c r="I20" i="3"/>
  <c r="I45" i="3"/>
  <c r="X45" i="3"/>
  <c r="D20" i="3"/>
  <c r="D45" i="3"/>
  <c r="D5" i="3"/>
  <c r="N55" i="3"/>
  <c r="X56" i="3"/>
  <c r="S6" i="3"/>
  <c r="N6" i="3"/>
  <c r="X31" i="3"/>
  <c r="N31" i="3"/>
  <c r="I70" i="3"/>
  <c r="X20" i="3"/>
  <c r="N45" i="3"/>
  <c r="D31" i="3"/>
  <c r="I6" i="3"/>
  <c r="I31" i="3"/>
  <c r="S38" i="3"/>
  <c r="N38" i="3"/>
  <c r="D38" i="3"/>
  <c r="D13" i="3"/>
  <c r="X55" i="3"/>
  <c r="X72" i="3"/>
  <c r="N30" i="3"/>
  <c r="X33" i="3"/>
  <c r="N33" i="3"/>
  <c r="X58" i="3"/>
  <c r="I85" i="3"/>
  <c r="N10" i="3"/>
  <c r="D35" i="3"/>
  <c r="D60" i="3"/>
  <c r="N14" i="3"/>
  <c r="S72" i="3"/>
  <c r="I72" i="3"/>
  <c r="D11" i="3"/>
  <c r="X59" i="3"/>
  <c r="D59" i="3"/>
  <c r="I9" i="3"/>
  <c r="S9" i="3"/>
  <c r="I84" i="3"/>
  <c r="X34" i="3"/>
  <c r="N34" i="3"/>
  <c r="N9" i="3"/>
  <c r="X9" i="3"/>
  <c r="I59" i="3"/>
  <c r="I34" i="3"/>
  <c r="S75" i="3"/>
  <c r="S50" i="3"/>
  <c r="S67" i="3"/>
  <c r="X25" i="3"/>
  <c r="D21" i="3"/>
  <c r="I19" i="3"/>
  <c r="S35" i="3"/>
  <c r="S25" i="3"/>
  <c r="N75" i="3"/>
  <c r="I88" i="3"/>
  <c r="I63" i="3"/>
  <c r="S63" i="3"/>
  <c r="I13" i="3"/>
  <c r="I38" i="3"/>
  <c r="X38" i="3"/>
  <c r="X71" i="3"/>
  <c r="N21" i="3"/>
  <c r="I83" i="3"/>
  <c r="D83" i="3"/>
  <c r="I33" i="3"/>
  <c r="I58" i="3"/>
  <c r="X8" i="3"/>
  <c r="S8" i="3"/>
  <c r="N8" i="3"/>
  <c r="I8" i="3"/>
  <c r="X14" i="3"/>
  <c r="S14" i="3"/>
  <c r="I64" i="3"/>
  <c r="S19" i="3"/>
  <c r="I41" i="3"/>
  <c r="I66" i="3"/>
  <c r="N66" i="3"/>
  <c r="I92" i="3"/>
  <c r="D90" i="3"/>
  <c r="N65" i="3"/>
  <c r="D65" i="3"/>
  <c r="S15" i="3"/>
  <c r="I15" i="3"/>
  <c r="X15" i="3"/>
  <c r="I65" i="3"/>
  <c r="I46" i="3"/>
  <c r="S46" i="3"/>
  <c r="I96" i="3"/>
  <c r="N46" i="3"/>
  <c r="D96" i="3"/>
  <c r="X21" i="3"/>
  <c r="S21" i="3"/>
  <c r="S73" i="3"/>
  <c r="N25" i="3"/>
  <c r="D23" i="3"/>
  <c r="I73" i="3"/>
  <c r="S48" i="3"/>
  <c r="I36" i="3"/>
  <c r="I86" i="3"/>
  <c r="S36" i="3"/>
  <c r="I11" i="3"/>
  <c r="S58" i="3"/>
  <c r="D58" i="3"/>
  <c r="N58" i="3"/>
  <c r="D33" i="3"/>
  <c r="N32" i="3"/>
  <c r="I61" i="3"/>
  <c r="X11" i="3"/>
  <c r="S11" i="3"/>
  <c r="S61" i="3"/>
  <c r="D61" i="3"/>
  <c r="S7" i="3"/>
  <c r="I82" i="3"/>
  <c r="D82" i="3"/>
  <c r="S57" i="3"/>
  <c r="N7" i="3"/>
  <c r="I7" i="3"/>
  <c r="X32" i="3"/>
  <c r="X7" i="3"/>
  <c r="I93" i="3"/>
  <c r="X44" i="3"/>
  <c r="D19" i="3"/>
  <c r="D94" i="3"/>
  <c r="S44" i="3"/>
  <c r="N50" i="3"/>
  <c r="N12" i="3"/>
  <c r="D87" i="3"/>
  <c r="N37" i="3"/>
  <c r="I17" i="3"/>
  <c r="D92" i="3"/>
  <c r="X42" i="3"/>
  <c r="X17" i="3"/>
  <c r="S17" i="3"/>
  <c r="N71" i="3"/>
  <c r="D71" i="3"/>
  <c r="S71" i="3"/>
  <c r="D48" i="3"/>
  <c r="I75" i="3"/>
  <c r="S59" i="3"/>
  <c r="S33" i="3"/>
  <c r="D8" i="3"/>
  <c r="S39" i="3"/>
  <c r="N39" i="3"/>
  <c r="S64" i="3"/>
  <c r="D16" i="3"/>
  <c r="X66" i="3"/>
  <c r="D41" i="3"/>
  <c r="I25" i="3"/>
  <c r="I100" i="3"/>
  <c r="I50" i="3"/>
  <c r="I91" i="3"/>
  <c r="S66" i="3"/>
  <c r="X41" i="3"/>
  <c r="S41" i="3"/>
  <c r="X16" i="3"/>
  <c r="S16" i="3"/>
  <c r="I16" i="3"/>
  <c r="X64" i="3"/>
  <c r="N64" i="3"/>
  <c r="X39" i="3"/>
  <c r="D39" i="3"/>
  <c r="X67" i="3"/>
  <c r="I67" i="3"/>
  <c r="S42" i="3"/>
  <c r="I42" i="3"/>
  <c r="D42" i="3"/>
  <c r="S34" i="3"/>
  <c r="D9" i="3"/>
  <c r="D34" i="3"/>
  <c r="S60" i="3"/>
  <c r="I60" i="3"/>
  <c r="N35" i="3"/>
  <c r="I95" i="3"/>
  <c r="X70" i="3"/>
  <c r="D97" i="3"/>
  <c r="X47" i="3"/>
  <c r="S65" i="3"/>
  <c r="S40" i="3"/>
  <c r="N40" i="3"/>
  <c r="N15" i="3"/>
  <c r="I68" i="3"/>
  <c r="D68" i="3"/>
  <c r="D91" i="3"/>
  <c r="N41" i="3"/>
  <c r="I35" i="3"/>
  <c r="D10" i="3"/>
  <c r="D84" i="3"/>
  <c r="N59" i="3"/>
  <c r="I81" i="3"/>
  <c r="D81" i="3"/>
  <c r="I56" i="3"/>
  <c r="D6" i="3"/>
  <c r="S31" i="3"/>
  <c r="N67" i="3"/>
  <c r="D67" i="3"/>
  <c r="N42" i="3"/>
  <c r="N17" i="3"/>
  <c r="D17" i="3"/>
  <c r="I98" i="3"/>
  <c r="D98" i="3"/>
  <c r="D73" i="3"/>
  <c r="I48" i="3"/>
  <c r="X23" i="3"/>
  <c r="S23" i="3"/>
  <c r="I23" i="3"/>
  <c r="I87" i="3"/>
  <c r="X62" i="3"/>
  <c r="S62" i="3"/>
  <c r="I62" i="3"/>
  <c r="S37" i="3"/>
  <c r="X61" i="3"/>
  <c r="X36" i="3"/>
  <c r="D36" i="3"/>
  <c r="N11" i="3"/>
  <c r="D66" i="3"/>
  <c r="N16" i="3"/>
  <c r="X37" i="3"/>
  <c r="I37" i="3"/>
  <c r="D37" i="3"/>
  <c r="D12" i="3"/>
  <c r="D86" i="3"/>
  <c r="N61" i="3"/>
  <c r="N36" i="3"/>
  <c r="X63" i="3"/>
  <c r="N63" i="3"/>
  <c r="X13" i="3"/>
  <c r="X68" i="3"/>
  <c r="X18" i="3"/>
  <c r="N57" i="3"/>
  <c r="S32" i="3"/>
  <c r="S69" i="3"/>
  <c r="N69" i="3"/>
  <c r="D69" i="3"/>
  <c r="N19" i="3"/>
  <c r="I97" i="3"/>
  <c r="N72" i="3"/>
  <c r="D72" i="3"/>
  <c r="I47" i="3"/>
  <c r="D47" i="3"/>
  <c r="X22" i="3"/>
  <c r="S22" i="3"/>
  <c r="N22" i="3"/>
  <c r="I22" i="3"/>
  <c r="D22" i="3"/>
  <c r="S56" i="3"/>
  <c r="N56" i="3"/>
  <c r="D56" i="3"/>
  <c r="X6" i="3"/>
  <c r="D88" i="3"/>
  <c r="D63" i="3"/>
  <c r="S13" i="3"/>
  <c r="N13" i="3"/>
  <c r="I90" i="3"/>
  <c r="I40" i="3"/>
  <c r="D40" i="3"/>
  <c r="I80" i="3"/>
  <c r="D80" i="3"/>
  <c r="S55" i="3"/>
  <c r="I55" i="3"/>
  <c r="D55" i="3"/>
  <c r="X30" i="3"/>
  <c r="S30" i="3"/>
  <c r="I30" i="3"/>
  <c r="D30" i="3"/>
  <c r="X5" i="3"/>
  <c r="S5" i="3"/>
  <c r="N5" i="3"/>
  <c r="I5" i="3"/>
  <c r="X57" i="3"/>
  <c r="I57" i="3"/>
  <c r="D57" i="3"/>
  <c r="X73" i="3"/>
  <c r="X48" i="3"/>
  <c r="N48" i="3"/>
  <c r="I71" i="3"/>
  <c r="X46" i="3"/>
  <c r="D46" i="3"/>
  <c r="I21" i="3"/>
  <c r="I94" i="3"/>
  <c r="X69" i="3"/>
  <c r="I69" i="3"/>
  <c r="N44" i="3"/>
  <c r="I44" i="3"/>
  <c r="D44" i="3"/>
  <c r="X19" i="3"/>
  <c r="D93" i="3"/>
  <c r="S68" i="3"/>
  <c r="X43" i="3"/>
  <c r="S43" i="3"/>
  <c r="I43" i="3"/>
  <c r="D43" i="3"/>
  <c r="S18" i="3"/>
  <c r="N18" i="3"/>
  <c r="D18" i="3"/>
  <c r="N73" i="3"/>
  <c r="N23" i="3"/>
  <c r="X65" i="3"/>
  <c r="X40" i="3"/>
  <c r="D15" i="3"/>
  <c r="I89" i="3"/>
  <c r="D89" i="3"/>
  <c r="D64" i="3"/>
  <c r="I39" i="3"/>
  <c r="I14" i="3"/>
  <c r="D14" i="3"/>
  <c r="D95" i="3"/>
  <c r="S70" i="3"/>
  <c r="N70" i="3"/>
  <c r="S45" i="3"/>
  <c r="N20" i="3"/>
  <c r="S47" i="3"/>
  <c r="N47" i="3"/>
  <c r="N68" i="3"/>
  <c r="N43" i="3"/>
  <c r="I18" i="3"/>
  <c r="I32" i="3"/>
  <c r="D32" i="3"/>
  <c r="D7" i="3"/>
  <c r="N62" i="3"/>
  <c r="D62" i="3"/>
  <c r="X12" i="3"/>
  <c r="S12" i="3"/>
  <c r="I12" i="3"/>
  <c r="D100" i="3"/>
  <c r="X75" i="3"/>
  <c r="D85" i="3"/>
  <c r="X60" i="3"/>
  <c r="N60" i="3"/>
  <c r="X35" i="3"/>
  <c r="X10" i="3"/>
  <c r="S10" i="3"/>
  <c r="I10" i="3"/>
  <c r="X29" i="3"/>
  <c r="E2" i="2"/>
  <c r="E5" i="2"/>
  <c r="E9" i="2"/>
  <c r="E21" i="2"/>
  <c r="E37" i="2"/>
  <c r="E53" i="2"/>
  <c r="E69" i="2"/>
  <c r="E7" i="2"/>
  <c r="E4" i="2"/>
  <c r="E8" i="2"/>
  <c r="E12" i="2"/>
  <c r="E16" i="2"/>
  <c r="E20" i="2"/>
  <c r="E24" i="2"/>
  <c r="E28" i="2"/>
  <c r="E32" i="2"/>
  <c r="E36" i="2"/>
  <c r="E40" i="2"/>
  <c r="E44" i="2"/>
  <c r="E48" i="2"/>
  <c r="E52" i="2"/>
  <c r="E56" i="2"/>
  <c r="E60" i="2"/>
  <c r="E64" i="2"/>
  <c r="E68" i="2"/>
  <c r="E72" i="2"/>
  <c r="E17" i="2"/>
  <c r="E33" i="2"/>
  <c r="E49" i="2"/>
  <c r="E65" i="2"/>
  <c r="E25" i="2"/>
  <c r="E41" i="2"/>
  <c r="E57" i="2"/>
  <c r="E6" i="2"/>
  <c r="E10" i="2"/>
  <c r="E14" i="2"/>
  <c r="E18" i="2"/>
  <c r="E22" i="2"/>
  <c r="E26" i="2"/>
  <c r="E30" i="2"/>
  <c r="E34" i="2"/>
  <c r="E38" i="2"/>
  <c r="E42" i="2"/>
  <c r="E46" i="2"/>
  <c r="E50" i="2"/>
  <c r="E54" i="2"/>
  <c r="E58" i="2"/>
  <c r="E62" i="2"/>
  <c r="E66" i="2"/>
  <c r="E70" i="2"/>
  <c r="E13" i="2"/>
  <c r="E29" i="2"/>
  <c r="E45" i="2"/>
  <c r="E61" i="2"/>
  <c r="E3" i="2"/>
  <c r="E11" i="2"/>
  <c r="E15" i="2"/>
  <c r="E19" i="2"/>
  <c r="E23" i="2"/>
  <c r="E27" i="2"/>
  <c r="E31" i="2"/>
  <c r="E35" i="2"/>
  <c r="E39" i="2"/>
  <c r="E43" i="2"/>
  <c r="E47" i="2"/>
  <c r="E51" i="2"/>
  <c r="E55" i="2"/>
  <c r="E59" i="2"/>
  <c r="E63" i="2"/>
  <c r="E67" i="2"/>
  <c r="E71" i="2"/>
  <c r="X4" i="3"/>
  <c r="X54" i="3"/>
  <c r="A13" i="4"/>
  <c r="A16" i="4"/>
  <c r="A6" i="4"/>
  <c r="A8" i="4"/>
  <c r="A21" i="4"/>
  <c r="A7" i="4"/>
  <c r="A9" i="4"/>
  <c r="A18" i="4"/>
  <c r="A10" i="4"/>
  <c r="E54" i="3"/>
  <c r="A14" i="4"/>
  <c r="A5" i="4"/>
  <c r="A20" i="4"/>
  <c r="A17" i="4"/>
  <c r="A19" i="4"/>
  <c r="X76" i="3" l="1"/>
  <c r="C15" i="4" s="1"/>
  <c r="X51" i="3"/>
  <c r="C11" i="4" s="1"/>
  <c r="X26" i="3"/>
  <c r="C12" i="4" s="1"/>
  <c r="F2" i="2"/>
  <c r="G2" i="2" s="1"/>
  <c r="E4" i="3"/>
  <c r="D4" i="3"/>
  <c r="E29" i="3"/>
  <c r="D29" i="3"/>
  <c r="E79" i="3"/>
  <c r="D79" i="3"/>
  <c r="T4" i="3"/>
  <c r="S4" i="3"/>
  <c r="T54" i="3"/>
  <c r="S54" i="3"/>
  <c r="T29" i="3"/>
  <c r="S29" i="3"/>
  <c r="T79" i="3"/>
  <c r="S79" i="3"/>
  <c r="J4" i="3"/>
  <c r="I4" i="3"/>
  <c r="I26" i="3" s="1"/>
  <c r="O4" i="3"/>
  <c r="N4" i="3"/>
  <c r="O54" i="3"/>
  <c r="N54" i="3"/>
  <c r="O29" i="3"/>
  <c r="N29" i="3"/>
  <c r="O79" i="3"/>
  <c r="N79" i="3"/>
  <c r="I54" i="3"/>
  <c r="I76" i="3" s="1"/>
  <c r="J54" i="3"/>
  <c r="J29" i="3"/>
  <c r="I29" i="3"/>
  <c r="I51" i="3" s="1"/>
  <c r="J79" i="3"/>
  <c r="I79" i="3"/>
  <c r="D54" i="3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I101" i="3" l="1"/>
  <c r="C13" i="4" s="1"/>
  <c r="D101" i="3"/>
  <c r="C16" i="4" s="1"/>
  <c r="S76" i="3"/>
  <c r="C9" i="4" s="1"/>
  <c r="N76" i="3"/>
  <c r="C18" i="4" s="1"/>
  <c r="D76" i="3"/>
  <c r="C14" i="4" s="1"/>
  <c r="S51" i="3"/>
  <c r="C6" i="4" s="1"/>
  <c r="N51" i="3"/>
  <c r="C8" i="4" s="1"/>
  <c r="D51" i="3"/>
  <c r="C7" i="4" s="1"/>
  <c r="S26" i="3"/>
  <c r="C5" i="4" s="1"/>
  <c r="N26" i="3"/>
  <c r="C20" i="4" s="1"/>
  <c r="S101" i="3"/>
  <c r="N101" i="3"/>
  <c r="D26" i="3"/>
  <c r="C19" i="4" s="1"/>
  <c r="F3" i="2"/>
  <c r="F4" i="2" s="1"/>
  <c r="C21" i="4"/>
  <c r="C17" i="4"/>
  <c r="C10" i="4"/>
  <c r="G4" i="2" l="1"/>
  <c r="F5" i="2"/>
  <c r="G3" i="2"/>
  <c r="H2" i="2" l="1"/>
  <c r="M17" i="1" s="1"/>
  <c r="H3" i="2"/>
  <c r="G5" i="2"/>
  <c r="H4" i="2" s="1"/>
  <c r="F6" i="2"/>
  <c r="M19" i="1" l="1"/>
  <c r="M18" i="1"/>
  <c r="G6" i="2"/>
  <c r="F7" i="2"/>
  <c r="W84" i="3"/>
  <c r="H5" i="2" l="1"/>
  <c r="G7" i="2"/>
  <c r="F8" i="2"/>
  <c r="W94" i="3"/>
  <c r="M20" i="1" l="1"/>
  <c r="H6" i="2"/>
  <c r="G8" i="2"/>
  <c r="F9" i="2"/>
  <c r="W95" i="3"/>
  <c r="W87" i="3"/>
  <c r="M21" i="1" l="1"/>
  <c r="H7" i="2"/>
  <c r="G9" i="2"/>
  <c r="H8" i="2" s="1"/>
  <c r="F10" i="2"/>
  <c r="M23" i="1" l="1"/>
  <c r="M22" i="1"/>
  <c r="G10" i="2"/>
  <c r="F11" i="2"/>
  <c r="H9" i="2" l="1"/>
  <c r="G11" i="2"/>
  <c r="F12" i="2"/>
  <c r="M24" i="1" l="1"/>
  <c r="M25" i="1"/>
  <c r="M26" i="1"/>
  <c r="H10" i="2"/>
  <c r="M27" i="1" s="1"/>
  <c r="G12" i="2"/>
  <c r="F13" i="2"/>
  <c r="W98" i="3"/>
  <c r="W88" i="3"/>
  <c r="M29" i="1" l="1"/>
  <c r="M28" i="1"/>
  <c r="W101" i="3"/>
  <c r="H11" i="2"/>
  <c r="G13" i="2"/>
  <c r="H12" i="2" s="1"/>
  <c r="F14" i="2"/>
  <c r="M35" i="1" l="1"/>
  <c r="M30" i="1"/>
  <c r="M36" i="1"/>
  <c r="M32" i="1"/>
  <c r="M33" i="1"/>
  <c r="M31" i="1"/>
  <c r="M34" i="1"/>
  <c r="G14" i="2"/>
  <c r="F15" i="2"/>
  <c r="H13" i="2" l="1"/>
  <c r="G15" i="2"/>
  <c r="F16" i="2"/>
  <c r="M38" i="1" l="1"/>
  <c r="M37" i="1"/>
  <c r="M40" i="1"/>
  <c r="M39" i="1"/>
  <c r="H14" i="2"/>
  <c r="M41" i="1" s="1"/>
  <c r="G16" i="2"/>
  <c r="F17" i="2"/>
  <c r="M42" i="1" l="1"/>
  <c r="H15" i="2"/>
  <c r="M43" i="1" s="1"/>
  <c r="G17" i="2"/>
  <c r="H16" i="2" s="1"/>
  <c r="F18" i="2"/>
  <c r="M45" i="1" l="1"/>
  <c r="M44" i="1"/>
  <c r="G18" i="2"/>
  <c r="F19" i="2"/>
  <c r="H17" i="2" l="1"/>
  <c r="M46" i="1" s="1"/>
  <c r="G19" i="2"/>
  <c r="F20" i="2"/>
  <c r="M54" i="1" l="1"/>
  <c r="M52" i="1"/>
  <c r="M51" i="1"/>
  <c r="M53" i="1"/>
  <c r="M55" i="1"/>
  <c r="M56" i="1"/>
  <c r="M57" i="1"/>
  <c r="H18" i="2"/>
  <c r="G20" i="2"/>
  <c r="F21" i="2"/>
  <c r="M58" i="1" l="1"/>
  <c r="M47" i="1"/>
  <c r="M60" i="1"/>
  <c r="M61" i="1"/>
  <c r="M59" i="1"/>
  <c r="H19" i="2"/>
  <c r="M48" i="1" s="1"/>
  <c r="G21" i="2"/>
  <c r="F22" i="2"/>
  <c r="M62" i="1" l="1"/>
  <c r="M63" i="1"/>
  <c r="H20" i="2"/>
  <c r="G22" i="2"/>
  <c r="F23" i="2"/>
  <c r="M65" i="1" l="1"/>
  <c r="M49" i="1"/>
  <c r="H21" i="2"/>
  <c r="M50" i="1" s="1"/>
  <c r="G23" i="2"/>
  <c r="H22" i="2" s="1"/>
  <c r="F24" i="2"/>
  <c r="G24" i="2" l="1"/>
  <c r="F25" i="2"/>
  <c r="H23" i="2" l="1"/>
  <c r="G25" i="2"/>
  <c r="F26" i="2"/>
  <c r="M70" i="1" l="1"/>
  <c r="M73" i="1"/>
  <c r="M74" i="1"/>
  <c r="H24" i="2"/>
  <c r="G26" i="2"/>
  <c r="F27" i="2"/>
  <c r="M69" i="1" l="1"/>
  <c r="H25" i="2"/>
  <c r="G27" i="2"/>
  <c r="F28" i="2"/>
  <c r="H26" i="2" l="1"/>
  <c r="G28" i="2"/>
  <c r="F29" i="2"/>
  <c r="H27" i="2" l="1"/>
  <c r="G29" i="2"/>
  <c r="F30" i="2"/>
  <c r="H28" i="2" l="1"/>
  <c r="G30" i="2"/>
  <c r="F31" i="2"/>
  <c r="H29" i="2" l="1"/>
  <c r="G31" i="2"/>
  <c r="F32" i="2"/>
  <c r="H30" i="2" l="1"/>
  <c r="M92" i="1" s="1"/>
  <c r="G32" i="2"/>
  <c r="F33" i="2"/>
  <c r="H31" i="2" l="1"/>
  <c r="G33" i="2"/>
  <c r="F34" i="2"/>
  <c r="H32" i="2" l="1"/>
  <c r="G34" i="2"/>
  <c r="F35" i="2"/>
  <c r="H33" i="2" l="1"/>
  <c r="G35" i="2"/>
  <c r="F36" i="2"/>
  <c r="H34" i="2" l="1"/>
  <c r="G36" i="2"/>
  <c r="F37" i="2"/>
  <c r="H35" i="2" l="1"/>
  <c r="G37" i="2"/>
  <c r="F38" i="2"/>
  <c r="H36" i="2" l="1"/>
  <c r="G38" i="2"/>
  <c r="F39" i="2"/>
  <c r="H37" i="2" l="1"/>
  <c r="G39" i="2"/>
  <c r="F40" i="2"/>
  <c r="H38" i="2" l="1"/>
  <c r="G40" i="2"/>
  <c r="F41" i="2"/>
  <c r="H39" i="2" l="1"/>
  <c r="G41" i="2"/>
  <c r="F42" i="2"/>
  <c r="H40" i="2" l="1"/>
  <c r="G42" i="2"/>
  <c r="F43" i="2"/>
  <c r="H41" i="2" l="1"/>
  <c r="G43" i="2"/>
  <c r="F44" i="2"/>
  <c r="H42" i="2" l="1"/>
  <c r="G44" i="2"/>
  <c r="F45" i="2"/>
  <c r="H43" i="2" l="1"/>
  <c r="G45" i="2"/>
  <c r="F46" i="2"/>
  <c r="H44" i="2" l="1"/>
  <c r="G46" i="2"/>
  <c r="F47" i="2"/>
  <c r="H45" i="2" l="1"/>
  <c r="G47" i="2"/>
  <c r="F48" i="2"/>
  <c r="H46" i="2" l="1"/>
  <c r="G48" i="2"/>
  <c r="F49" i="2"/>
  <c r="H47" i="2" l="1"/>
  <c r="G49" i="2"/>
  <c r="F50" i="2"/>
  <c r="H48" i="2" l="1"/>
  <c r="G50" i="2"/>
  <c r="F51" i="2"/>
  <c r="H49" i="2" l="1"/>
  <c r="G51" i="2"/>
  <c r="F52" i="2"/>
  <c r="H50" i="2" l="1"/>
  <c r="G52" i="2"/>
  <c r="F53" i="2"/>
  <c r="H51" i="2" l="1"/>
  <c r="G53" i="2"/>
  <c r="F54" i="2"/>
  <c r="H52" i="2" l="1"/>
  <c r="G54" i="2"/>
  <c r="F55" i="2"/>
  <c r="H53" i="2" l="1"/>
  <c r="G55" i="2"/>
  <c r="F56" i="2"/>
  <c r="H54" i="2" l="1"/>
  <c r="G56" i="2"/>
  <c r="F57" i="2"/>
  <c r="H55" i="2" l="1"/>
  <c r="G57" i="2"/>
  <c r="F58" i="2"/>
  <c r="H56" i="2" l="1"/>
  <c r="G58" i="2"/>
  <c r="F59" i="2"/>
  <c r="H57" i="2" l="1"/>
  <c r="G59" i="2"/>
  <c r="F60" i="2"/>
  <c r="H58" i="2" l="1"/>
  <c r="G60" i="2"/>
  <c r="F61" i="2"/>
  <c r="H59" i="2" l="1"/>
  <c r="G61" i="2"/>
  <c r="F62" i="2"/>
  <c r="H60" i="2" l="1"/>
  <c r="G62" i="2"/>
  <c r="F63" i="2"/>
  <c r="H61" i="2" l="1"/>
  <c r="G63" i="2"/>
  <c r="F64" i="2"/>
  <c r="H62" i="2" l="1"/>
  <c r="G64" i="2"/>
  <c r="F65" i="2"/>
  <c r="H63" i="2" l="1"/>
  <c r="G65" i="2"/>
  <c r="F66" i="2"/>
  <c r="H64" i="2" l="1"/>
  <c r="G66" i="2"/>
  <c r="F67" i="2"/>
  <c r="H65" i="2" l="1"/>
  <c r="G67" i="2"/>
  <c r="F68" i="2"/>
  <c r="H66" i="2" l="1"/>
  <c r="G68" i="2"/>
  <c r="F69" i="2"/>
  <c r="H67" i="2" l="1"/>
  <c r="G69" i="2"/>
  <c r="F70" i="2"/>
  <c r="H68" i="2" l="1"/>
  <c r="G70" i="2"/>
  <c r="F71" i="2"/>
  <c r="H69" i="2" l="1"/>
  <c r="G71" i="2"/>
  <c r="F72" i="2"/>
  <c r="G72" i="2" s="1"/>
  <c r="H72" i="2" s="1"/>
  <c r="M123" i="1" l="1"/>
  <c r="M116" i="1"/>
  <c r="M120" i="1"/>
  <c r="M105" i="1"/>
  <c r="M109" i="1"/>
  <c r="M161" i="1"/>
  <c r="M101" i="1"/>
  <c r="M124" i="1"/>
  <c r="M157" i="1"/>
  <c r="M113" i="1"/>
  <c r="M122" i="1"/>
  <c r="M118" i="1"/>
  <c r="M114" i="1"/>
  <c r="M110" i="1"/>
  <c r="M111" i="1"/>
  <c r="M121" i="1"/>
  <c r="M106" i="1"/>
  <c r="M159" i="1"/>
  <c r="M156" i="1"/>
  <c r="M117" i="1"/>
  <c r="M115" i="1"/>
  <c r="M107" i="1"/>
  <c r="M103" i="1"/>
  <c r="M104" i="1"/>
  <c r="M108" i="1"/>
  <c r="M125" i="1"/>
  <c r="M102" i="1"/>
  <c r="M158" i="1"/>
  <c r="M160" i="1"/>
  <c r="M112" i="1"/>
  <c r="M119" i="1"/>
  <c r="M100" i="1"/>
  <c r="M95" i="1"/>
  <c r="M97" i="1"/>
  <c r="M98" i="1"/>
  <c r="M94" i="1"/>
  <c r="M93" i="1"/>
  <c r="M99" i="1"/>
  <c r="M96" i="1"/>
  <c r="M83" i="1"/>
  <c r="M68" i="1"/>
  <c r="M87" i="1"/>
  <c r="M76" i="1"/>
  <c r="M71" i="1"/>
  <c r="M90" i="1"/>
  <c r="M64" i="1"/>
  <c r="M86" i="1"/>
  <c r="M82" i="1"/>
  <c r="M77" i="1"/>
  <c r="M80" i="1"/>
  <c r="M81" i="1"/>
  <c r="M89" i="1"/>
  <c r="M67" i="1"/>
  <c r="M72" i="1"/>
  <c r="M66" i="1"/>
  <c r="M85" i="1"/>
  <c r="M78" i="1"/>
  <c r="M79" i="1"/>
  <c r="M75" i="1"/>
  <c r="M88" i="1"/>
  <c r="M84" i="1"/>
  <c r="M91" i="1"/>
  <c r="M154" i="1"/>
  <c r="M155" i="1"/>
  <c r="M149" i="1"/>
  <c r="M127" i="1"/>
  <c r="M129" i="1"/>
  <c r="M151" i="1"/>
  <c r="M153" i="1"/>
  <c r="M138" i="1"/>
  <c r="M131" i="1"/>
  <c r="M146" i="1"/>
  <c r="M143" i="1"/>
  <c r="M135" i="1"/>
  <c r="M148" i="1"/>
  <c r="M130" i="1"/>
  <c r="M140" i="1"/>
  <c r="M152" i="1"/>
  <c r="M150" i="1"/>
  <c r="M142" i="1"/>
  <c r="M147" i="1"/>
  <c r="M126" i="1"/>
  <c r="M145" i="1"/>
  <c r="M136" i="1"/>
  <c r="M144" i="1"/>
  <c r="M134" i="1"/>
  <c r="M133" i="1"/>
  <c r="M141" i="1"/>
  <c r="M128" i="1"/>
  <c r="M139" i="1"/>
  <c r="M137" i="1"/>
  <c r="M132" i="1"/>
  <c r="H71" i="2"/>
  <c r="H70" i="2"/>
  <c r="C49" i="3" l="1"/>
  <c r="C75" i="3"/>
  <c r="M32" i="3"/>
  <c r="W49" i="3"/>
  <c r="H24" i="3"/>
  <c r="R24" i="3"/>
  <c r="W24" i="3"/>
  <c r="H49" i="3"/>
  <c r="W74" i="3"/>
  <c r="W50" i="3"/>
  <c r="H99" i="3"/>
  <c r="C74" i="3"/>
  <c r="M49" i="3"/>
  <c r="C99" i="3"/>
  <c r="M74" i="3"/>
  <c r="M24" i="3"/>
  <c r="R74" i="3"/>
  <c r="H74" i="3"/>
  <c r="C24" i="3"/>
  <c r="R49" i="3"/>
  <c r="M50" i="3"/>
  <c r="M30" i="3"/>
  <c r="M12" i="3"/>
  <c r="C87" i="3"/>
  <c r="M37" i="3"/>
  <c r="C70" i="3"/>
  <c r="M55" i="3"/>
  <c r="C5" i="3"/>
  <c r="C90" i="3"/>
  <c r="C11" i="3"/>
  <c r="H92" i="3"/>
  <c r="C25" i="3"/>
  <c r="C50" i="3"/>
  <c r="C45" i="3"/>
  <c r="H20" i="3"/>
  <c r="C20" i="3"/>
  <c r="H45" i="3"/>
  <c r="W45" i="3"/>
  <c r="R20" i="3"/>
  <c r="H70" i="3"/>
  <c r="W20" i="3"/>
  <c r="M45" i="3"/>
  <c r="M58" i="3"/>
  <c r="C58" i="3"/>
  <c r="C33" i="3"/>
  <c r="R58" i="3"/>
  <c r="R59" i="3"/>
  <c r="R50" i="3"/>
  <c r="M25" i="3"/>
  <c r="M33" i="3"/>
  <c r="W33" i="3"/>
  <c r="W58" i="3"/>
  <c r="C13" i="3"/>
  <c r="R38" i="3"/>
  <c r="C38" i="3"/>
  <c r="M38" i="3"/>
  <c r="C94" i="3"/>
  <c r="R44" i="3"/>
  <c r="C19" i="3"/>
  <c r="W44" i="3"/>
  <c r="R61" i="3"/>
  <c r="C61" i="3"/>
  <c r="H61" i="3"/>
  <c r="W11" i="3"/>
  <c r="R11" i="3"/>
  <c r="R72" i="3"/>
  <c r="H72" i="3"/>
  <c r="W72" i="3"/>
  <c r="M14" i="3"/>
  <c r="W40" i="3"/>
  <c r="C15" i="3"/>
  <c r="W65" i="3"/>
  <c r="W55" i="3"/>
  <c r="H82" i="3"/>
  <c r="W7" i="3"/>
  <c r="H7" i="3"/>
  <c r="R57" i="3"/>
  <c r="M7" i="3"/>
  <c r="C82" i="3"/>
  <c r="R7" i="3"/>
  <c r="W32" i="3"/>
  <c r="C41" i="3"/>
  <c r="C16" i="3"/>
  <c r="W66" i="3"/>
  <c r="H19" i="3"/>
  <c r="H33" i="3"/>
  <c r="H58" i="3"/>
  <c r="W8" i="3"/>
  <c r="M8" i="3"/>
  <c r="H8" i="3"/>
  <c r="C83" i="3"/>
  <c r="H83" i="3"/>
  <c r="R8" i="3"/>
  <c r="R33" i="3"/>
  <c r="C8" i="3"/>
  <c r="H41" i="3"/>
  <c r="M66" i="3"/>
  <c r="H66" i="3"/>
  <c r="M75" i="3"/>
  <c r="C69" i="3"/>
  <c r="M19" i="3"/>
  <c r="R69" i="3"/>
  <c r="M69" i="3"/>
  <c r="H91" i="3"/>
  <c r="W16" i="3"/>
  <c r="R66" i="3"/>
  <c r="R16" i="3"/>
  <c r="W41" i="3"/>
  <c r="H16" i="3"/>
  <c r="R41" i="3"/>
  <c r="H75" i="3"/>
  <c r="R19" i="3"/>
  <c r="R75" i="3"/>
  <c r="R25" i="3"/>
  <c r="H90" i="3"/>
  <c r="H40" i="3"/>
  <c r="C40" i="3"/>
  <c r="H11" i="3"/>
  <c r="R36" i="3"/>
  <c r="H86" i="3"/>
  <c r="H36" i="3"/>
  <c r="H100" i="3"/>
  <c r="H50" i="3"/>
  <c r="M72" i="3"/>
  <c r="W22" i="3"/>
  <c r="C72" i="3"/>
  <c r="R22" i="3"/>
  <c r="H97" i="3"/>
  <c r="H22" i="3"/>
  <c r="H47" i="3"/>
  <c r="M22" i="3"/>
  <c r="C47" i="3"/>
  <c r="C22" i="3"/>
  <c r="H25" i="3"/>
  <c r="H65" i="3"/>
  <c r="M65" i="3"/>
  <c r="C65" i="3"/>
  <c r="W15" i="3"/>
  <c r="R15" i="3"/>
  <c r="H15" i="3"/>
  <c r="C48" i="3"/>
  <c r="C93" i="3"/>
  <c r="C43" i="3"/>
  <c r="R43" i="3"/>
  <c r="R68" i="3"/>
  <c r="R18" i="3"/>
  <c r="C18" i="3"/>
  <c r="W43" i="3"/>
  <c r="M18" i="3"/>
  <c r="H43" i="3"/>
  <c r="R71" i="3"/>
  <c r="M71" i="3"/>
  <c r="C71" i="3"/>
  <c r="W31" i="3"/>
  <c r="M31" i="3"/>
  <c r="R6" i="3"/>
  <c r="W56" i="3"/>
  <c r="M6" i="3"/>
  <c r="H56" i="3"/>
  <c r="R31" i="3"/>
  <c r="H81" i="3"/>
  <c r="C6" i="3"/>
  <c r="C81" i="3"/>
  <c r="M73" i="3"/>
  <c r="M23" i="3"/>
  <c r="M67" i="3"/>
  <c r="C67" i="3"/>
  <c r="M42" i="3"/>
  <c r="M17" i="3"/>
  <c r="C17" i="3"/>
  <c r="H34" i="3"/>
  <c r="H59" i="3"/>
  <c r="M13" i="3"/>
  <c r="C88" i="3"/>
  <c r="C63" i="3"/>
  <c r="R13" i="3"/>
  <c r="C21" i="3"/>
  <c r="W59" i="3"/>
  <c r="W9" i="3"/>
  <c r="H9" i="3"/>
  <c r="H84" i="3"/>
  <c r="C59" i="3"/>
  <c r="M34" i="3"/>
  <c r="M9" i="3"/>
  <c r="W34" i="3"/>
  <c r="R9" i="3"/>
  <c r="H63" i="3"/>
  <c r="W38" i="3"/>
  <c r="H88" i="3"/>
  <c r="R63" i="3"/>
  <c r="H38" i="3"/>
  <c r="H13" i="3"/>
  <c r="R46" i="3"/>
  <c r="R21" i="3"/>
  <c r="H96" i="3"/>
  <c r="H46" i="3"/>
  <c r="C96" i="3"/>
  <c r="M46" i="3"/>
  <c r="W21" i="3"/>
  <c r="H64" i="3"/>
  <c r="R14" i="3"/>
  <c r="W14" i="3"/>
  <c r="R35" i="3"/>
  <c r="H93" i="3"/>
  <c r="C35" i="3"/>
  <c r="H85" i="3"/>
  <c r="C60" i="3"/>
  <c r="M10" i="3"/>
  <c r="R67" i="3"/>
  <c r="H67" i="3"/>
  <c r="C42" i="3"/>
  <c r="R42" i="3"/>
  <c r="W67" i="3"/>
  <c r="H42" i="3"/>
  <c r="W39" i="3"/>
  <c r="C39" i="3"/>
  <c r="W64" i="3"/>
  <c r="M64" i="3"/>
  <c r="M21" i="3"/>
  <c r="W71" i="3"/>
  <c r="C23" i="3"/>
  <c r="R73" i="3"/>
  <c r="H73" i="3"/>
  <c r="R48" i="3"/>
  <c r="C92" i="3"/>
  <c r="W42" i="3"/>
  <c r="W17" i="3"/>
  <c r="H17" i="3"/>
  <c r="R17" i="3"/>
  <c r="C98" i="3"/>
  <c r="H23" i="3"/>
  <c r="C73" i="3"/>
  <c r="H48" i="3"/>
  <c r="H98" i="3"/>
  <c r="W23" i="3"/>
  <c r="R23" i="3"/>
  <c r="M39" i="3"/>
  <c r="R64" i="3"/>
  <c r="R39" i="3"/>
  <c r="C31" i="3"/>
  <c r="H6" i="3"/>
  <c r="H31" i="3"/>
  <c r="W25" i="3"/>
  <c r="W6" i="3"/>
  <c r="R56" i="3"/>
  <c r="M56" i="3"/>
  <c r="C56" i="3"/>
  <c r="C64" i="3"/>
  <c r="H39" i="3"/>
  <c r="H89" i="3"/>
  <c r="H14" i="3"/>
  <c r="C89" i="3"/>
  <c r="C14" i="3"/>
  <c r="C97" i="3"/>
  <c r="W47" i="3"/>
  <c r="M47" i="3"/>
  <c r="R47" i="3"/>
  <c r="W61" i="3"/>
  <c r="W36" i="3"/>
  <c r="C36" i="3"/>
  <c r="M11" i="3"/>
  <c r="H87" i="3"/>
  <c r="W62" i="3"/>
  <c r="R62" i="3"/>
  <c r="H62" i="3"/>
  <c r="R37" i="3"/>
  <c r="C86" i="3"/>
  <c r="M61" i="3"/>
  <c r="M36" i="3"/>
  <c r="M62" i="3"/>
  <c r="C62" i="3"/>
  <c r="W12" i="3"/>
  <c r="R12" i="3"/>
  <c r="H12" i="3"/>
  <c r="H32" i="3"/>
  <c r="C32" i="3"/>
  <c r="C7" i="3"/>
  <c r="W68" i="3"/>
  <c r="W18" i="3"/>
  <c r="C85" i="3"/>
  <c r="W60" i="3"/>
  <c r="M60" i="3"/>
  <c r="W35" i="3"/>
  <c r="W10" i="3"/>
  <c r="R10" i="3"/>
  <c r="H10" i="3"/>
  <c r="H71" i="3"/>
  <c r="W46" i="3"/>
  <c r="C46" i="3"/>
  <c r="H21" i="3"/>
  <c r="C100" i="3"/>
  <c r="W75" i="3"/>
  <c r="H95" i="3"/>
  <c r="W70" i="3"/>
  <c r="W37" i="3"/>
  <c r="C12" i="3"/>
  <c r="H37" i="3"/>
  <c r="C37" i="3"/>
  <c r="H35" i="3"/>
  <c r="C10" i="3"/>
  <c r="R60" i="3"/>
  <c r="H60" i="3"/>
  <c r="M35" i="3"/>
  <c r="H80" i="3"/>
  <c r="C80" i="3"/>
  <c r="R55" i="3"/>
  <c r="H55" i="3"/>
  <c r="C55" i="3"/>
  <c r="W30" i="3"/>
  <c r="H30" i="3"/>
  <c r="C30" i="3"/>
  <c r="W5" i="3"/>
  <c r="R5" i="3"/>
  <c r="M5" i="3"/>
  <c r="H5" i="3"/>
  <c r="R30" i="3"/>
  <c r="H68" i="3"/>
  <c r="C68" i="3"/>
  <c r="W73" i="3"/>
  <c r="W48" i="3"/>
  <c r="M48" i="3"/>
  <c r="C84" i="3"/>
  <c r="M59" i="3"/>
  <c r="M57" i="3"/>
  <c r="R32" i="3"/>
  <c r="C95" i="3"/>
  <c r="R70" i="3"/>
  <c r="M70" i="3"/>
  <c r="R45" i="3"/>
  <c r="M20" i="3"/>
  <c r="C66" i="3"/>
  <c r="M16" i="3"/>
  <c r="R34" i="3"/>
  <c r="C34" i="3"/>
  <c r="C9" i="3"/>
  <c r="M68" i="3"/>
  <c r="M43" i="3"/>
  <c r="H18" i="3"/>
  <c r="R65" i="3"/>
  <c r="R40" i="3"/>
  <c r="M40" i="3"/>
  <c r="M15" i="3"/>
  <c r="W57" i="3"/>
  <c r="H57" i="3"/>
  <c r="C57" i="3"/>
  <c r="H94" i="3"/>
  <c r="W69" i="3"/>
  <c r="H69" i="3"/>
  <c r="M44" i="3"/>
  <c r="H44" i="3"/>
  <c r="C44" i="3"/>
  <c r="W19" i="3"/>
  <c r="W63" i="3"/>
  <c r="M63" i="3"/>
  <c r="W13" i="3"/>
  <c r="C91" i="3"/>
  <c r="M41" i="3"/>
  <c r="H4" i="3"/>
  <c r="C29" i="3"/>
  <c r="W4" i="3"/>
  <c r="H79" i="3"/>
  <c r="W54" i="3"/>
  <c r="C79" i="3"/>
  <c r="R29" i="3"/>
  <c r="M29" i="3"/>
  <c r="R54" i="3"/>
  <c r="R4" i="3"/>
  <c r="H29" i="3"/>
  <c r="C54" i="3"/>
  <c r="M4" i="3"/>
  <c r="R79" i="3"/>
  <c r="M79" i="3"/>
  <c r="W29" i="3"/>
  <c r="C4" i="3"/>
  <c r="H54" i="3"/>
  <c r="M54" i="3"/>
  <c r="W51" i="3" l="1"/>
  <c r="B11" i="4" s="1"/>
  <c r="H101" i="3"/>
  <c r="B13" i="4" s="1"/>
  <c r="C101" i="3"/>
  <c r="B16" i="4" s="1"/>
  <c r="W76" i="3"/>
  <c r="B15" i="4" s="1"/>
  <c r="R76" i="3"/>
  <c r="B9" i="4" s="1"/>
  <c r="M76" i="3"/>
  <c r="B18" i="4" s="1"/>
  <c r="H76" i="3"/>
  <c r="B10" i="4" s="1"/>
  <c r="C76" i="3"/>
  <c r="B14" i="4" s="1"/>
  <c r="R51" i="3"/>
  <c r="B6" i="4" s="1"/>
  <c r="M51" i="3"/>
  <c r="B8" i="4" s="1"/>
  <c r="H51" i="3"/>
  <c r="B21" i="4" s="1"/>
  <c r="C51" i="3"/>
  <c r="B7" i="4" s="1"/>
  <c r="W26" i="3"/>
  <c r="B12" i="4" s="1"/>
  <c r="R26" i="3"/>
  <c r="B5" i="4" s="1"/>
  <c r="M26" i="3"/>
  <c r="B20" i="4" s="1"/>
  <c r="H26" i="3"/>
  <c r="B17" i="4" s="1"/>
  <c r="R101" i="3"/>
  <c r="M101" i="3"/>
  <c r="C26" i="3"/>
  <c r="B19" i="4" s="1"/>
</calcChain>
</file>

<file path=xl/comments1.xml><?xml version="1.0" encoding="utf-8"?>
<comments xmlns="http://schemas.openxmlformats.org/spreadsheetml/2006/main">
  <authors>
    <author>Alan Madill</author>
    <author>Operator</author>
  </authors>
  <commentList>
    <comment ref="L1" authorId="0">
      <text>
        <r>
          <rPr>
            <b/>
            <sz val="9"/>
            <color indexed="81"/>
            <rFont val="Tahoma"/>
            <family val="2"/>
          </rPr>
          <t>Operator: Fill this in to have an accurate projection on the earnings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" authorId="1">
      <text>
        <r>
          <rPr>
            <b/>
            <sz val="8"/>
            <color indexed="81"/>
            <rFont val="Tahoma"/>
            <family val="2"/>
          </rPr>
          <t>Operator:</t>
        </r>
        <r>
          <rPr>
            <sz val="8"/>
            <color indexed="81"/>
            <rFont val="Tahoma"/>
            <family val="2"/>
          </rPr>
          <t xml:space="preserve">
Refresh this data connection.  You can also open a previous week in Excel and paste it here.</t>
        </r>
      </text>
    </comment>
  </commentList>
</comments>
</file>

<file path=xl/comments2.xml><?xml version="1.0" encoding="utf-8"?>
<comments xmlns="http://schemas.openxmlformats.org/spreadsheetml/2006/main">
  <authors>
    <author>Alan Madill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Operator: If linking to your own local pool spreadsheet use the data edit links to link to your local sheet.</t>
        </r>
      </text>
    </comment>
  </commentList>
</comments>
</file>

<file path=xl/connections.xml><?xml version="1.0" encoding="utf-8"?>
<connections xmlns="http://schemas.openxmlformats.org/spreadsheetml/2006/main">
  <connection id="1" name="Connection" type="4" refreshedVersion="3" deleted="1" background="1" saveData="1">
    <webPr sourceData="1" parsePre="1" consecutive="1" xl2000="1" htmlTables="1"/>
  </connection>
  <connection id="2" name="Connection1" type="4" refreshedVersion="3" deleted="1" background="1" saveData="1">
    <webPr sourceData="1" parsePre="1" consecutive="1" xl2000="1" htmlTables="1"/>
  </connection>
  <connection id="3" name="Connection11" type="4" refreshedVersion="4" background="1" saveData="1">
    <webPr sourceData="1" parsePre="1" consecutive="1" xl2000="1" url="http://scores.nbcsports.com/golf/final.asp?tour=PGA"/>
  </connection>
</connections>
</file>

<file path=xl/sharedStrings.xml><?xml version="1.0" encoding="utf-8"?>
<sst xmlns="http://schemas.openxmlformats.org/spreadsheetml/2006/main" count="1586" uniqueCount="367">
  <si>
    <t>Percent</t>
  </si>
  <si>
    <t>Rank</t>
  </si>
  <si>
    <t>Purse</t>
  </si>
  <si>
    <t>PayOut</t>
  </si>
  <si>
    <t>Payout</t>
  </si>
  <si>
    <t>Name</t>
  </si>
  <si>
    <t>Position</t>
  </si>
  <si>
    <t>Proj</t>
  </si>
  <si>
    <t>Posn</t>
  </si>
  <si>
    <t>Team</t>
  </si>
  <si>
    <t>Players</t>
  </si>
  <si>
    <t>Total</t>
  </si>
  <si>
    <t>http://scores.nbcsports.msnbc.com/golf/final.asp?tour=PGA</t>
  </si>
  <si>
    <t>Thru</t>
  </si>
  <si>
    <t>Webb Simpson</t>
  </si>
  <si>
    <t>Ryan Moore</t>
  </si>
  <si>
    <t>Brandt Snedeker</t>
  </si>
  <si>
    <t>Paul Casey</t>
  </si>
  <si>
    <t>Adam Scott</t>
  </si>
  <si>
    <t>Charl Schwartzel</t>
  </si>
  <si>
    <t>Billy Horschel</t>
  </si>
  <si>
    <t>Hideki Matsuyama</t>
  </si>
  <si>
    <t>Justin Thomas</t>
  </si>
  <si>
    <t>Charles Howell III</t>
  </si>
  <si>
    <t>Jason Dufner</t>
  </si>
  <si>
    <t>Daniel Berger</t>
  </si>
  <si>
    <t>Russell Knox</t>
  </si>
  <si>
    <t>Brian Harman</t>
  </si>
  <si>
    <t>Adam Hadwin</t>
  </si>
  <si>
    <t>Tony Finau</t>
  </si>
  <si>
    <t>Robert Streb</t>
  </si>
  <si>
    <t>Bubba Watson</t>
  </si>
  <si>
    <t>Zach Johnson</t>
  </si>
  <si>
    <t>Danny Lee</t>
  </si>
  <si>
    <t>Sean O'Hair</t>
  </si>
  <si>
    <t>Kevin Kisner</t>
  </si>
  <si>
    <t>Phil Mickelson</t>
  </si>
  <si>
    <t>Rickie Fowler</t>
  </si>
  <si>
    <t>Patrick Reed</t>
  </si>
  <si>
    <t>Jason Day</t>
  </si>
  <si>
    <t>Kevin Na</t>
  </si>
  <si>
    <t>James Hahn</t>
  </si>
  <si>
    <t>Charley Hoffman</t>
  </si>
  <si>
    <t>Kevin Streelman</t>
  </si>
  <si>
    <t>J.B. Holmes</t>
  </si>
  <si>
    <t>Keegan Bradley</t>
  </si>
  <si>
    <t>Matt Kuchar</t>
  </si>
  <si>
    <t>Kevin Chappell</t>
  </si>
  <si>
    <t>Justin Rose</t>
  </si>
  <si>
    <t>Marc Leishman</t>
  </si>
  <si>
    <t>Jordan Spieth</t>
  </si>
  <si>
    <t>Brendan Steele</t>
  </si>
  <si>
    <t>Chris Kirk</t>
  </si>
  <si>
    <t>Golf</t>
  </si>
  <si>
    <t>Home</t>
  </si>
  <si>
    <t>Leaderboard</t>
  </si>
  <si>
    <t xml:space="preserve">Tee Times </t>
  </si>
  <si>
    <t>Schedule</t>
  </si>
  <si>
    <t>Statistics</t>
  </si>
  <si>
    <t>Earnings</t>
  </si>
  <si>
    <t>More...</t>
  </si>
  <si>
    <t>Close X</t>
  </si>
  <si>
    <t>Patton Kizzire</t>
  </si>
  <si>
    <t>Patrick Rodgers</t>
  </si>
  <si>
    <t>Louis Oosthuizen</t>
  </si>
  <si>
    <t>Emiliano Grillo</t>
  </si>
  <si>
    <t>Shane Lowry</t>
  </si>
  <si>
    <t>Tiger Woods</t>
  </si>
  <si>
    <t>Spare Team</t>
  </si>
  <si>
    <t>Si Woo Kim</t>
  </si>
  <si>
    <t>Bill Haas</t>
  </si>
  <si>
    <t>Scott Piercy</t>
  </si>
  <si>
    <t>Jason Kokrak</t>
  </si>
  <si>
    <t>Jimmy Walker</t>
  </si>
  <si>
    <t>Dustin Johnson</t>
  </si>
  <si>
    <t>Jhonattan Vegas</t>
  </si>
  <si>
    <t>Gary Woodland</t>
  </si>
  <si>
    <t>Jamie Lovemark</t>
  </si>
  <si>
    <t>Sergio Garcia</t>
  </si>
  <si>
    <t>Bryson Dechambeau</t>
  </si>
  <si>
    <t>Nick Taylor</t>
  </si>
  <si>
    <t>Pat Perez</t>
  </si>
  <si>
    <t>Cody Gribble</t>
  </si>
  <si>
    <t>Rafa Cabrera Bello</t>
  </si>
  <si>
    <t>Jon Rahm</t>
  </si>
  <si>
    <t>Harold Varner III</t>
  </si>
  <si>
    <t>Ollie Schniederjans</t>
  </si>
  <si>
    <t>Wesley Bryan</t>
  </si>
  <si>
    <t>Grayson Murray</t>
  </si>
  <si>
    <t>Cameron Smith</t>
  </si>
  <si>
    <t>Francesco Molinari</t>
  </si>
  <si>
    <t>Luke List</t>
  </si>
  <si>
    <t>Xander Schauffele</t>
  </si>
  <si>
    <t>Any commercial use or distribution without the express written consent of STATS is strictly prohibited.</t>
  </si>
  <si>
    <t>PGA Tour Leaderboard</t>
  </si>
  <si>
    <t>Harris English</t>
  </si>
  <si>
    <t>J.J. Spaun</t>
  </si>
  <si>
    <t>Stephan Jaeger</t>
  </si>
  <si>
    <t>Sangmoon Bae</t>
  </si>
  <si>
    <t>Ben Silverman</t>
  </si>
  <si>
    <t>Peter Uihlein</t>
  </si>
  <si>
    <t>Beau Hossler</t>
  </si>
  <si>
    <t>Aaron Wise</t>
  </si>
  <si>
    <t>John Huh</t>
  </si>
  <si>
    <t>Whee Kim</t>
  </si>
  <si>
    <t>Bud Cauley</t>
  </si>
  <si>
    <t>Lucas Glover</t>
  </si>
  <si>
    <t>Kyle Stanley</t>
  </si>
  <si>
    <t>Patrick Cantlay</t>
  </si>
  <si>
    <t>Anirban Lahiri</t>
  </si>
  <si>
    <t>Scott Brown</t>
  </si>
  <si>
    <t>Austin Cook</t>
  </si>
  <si>
    <t>Rory McIlroy</t>
  </si>
  <si>
    <t>Tommy Fleetwood</t>
  </si>
  <si>
    <t>Branden Grace</t>
  </si>
  <si>
    <t>Thomas Pieters</t>
  </si>
  <si>
    <t>Chez Reavie</t>
  </si>
  <si>
    <t>Seamus Power</t>
  </si>
  <si>
    <t>Woodys Wedges</t>
  </si>
  <si>
    <t>Sam Ryder</t>
  </si>
  <si>
    <t>Ian Poulter</t>
  </si>
  <si>
    <t>Jonathan Byrd</t>
  </si>
  <si>
    <t>Brandon Hagy</t>
  </si>
  <si>
    <t>Hudson Swafford</t>
  </si>
  <si>
    <t>Chesson Hadley</t>
  </si>
  <si>
    <t>Drawnablank</t>
  </si>
  <si>
    <t>Tom Lovelady</t>
  </si>
  <si>
    <t>Thrashers</t>
  </si>
  <si>
    <t>Brooks Koepka</t>
  </si>
  <si>
    <t>Henrik Stenson</t>
  </si>
  <si>
    <t>Tyrrell Hatton</t>
  </si>
  <si>
    <t>Round 1</t>
  </si>
  <si>
    <t>Round 2</t>
  </si>
  <si>
    <t>Round 3</t>
  </si>
  <si>
    <t>Round 4</t>
  </si>
  <si>
    <t xml:space="preserve">Total </t>
  </si>
  <si>
    <t xml:space="preserve">Thru </t>
  </si>
  <si>
    <t>Kevin Tway</t>
  </si>
  <si>
    <t>Andrew Putnam</t>
  </si>
  <si>
    <t>Troy Merritt</t>
  </si>
  <si>
    <t>Cameron Champ</t>
  </si>
  <si>
    <t>Andrew Landry</t>
  </si>
  <si>
    <t>Satoshi Kodaira</t>
  </si>
  <si>
    <t>Sports Data API Powered by STATS© 2019 by STATS.</t>
  </si>
  <si>
    <t>My Name</t>
  </si>
  <si>
    <t>Jim Woodruff</t>
  </si>
  <si>
    <t>Shawn Ziler</t>
  </si>
  <si>
    <t>Marty</t>
  </si>
  <si>
    <t>Tom Silver</t>
  </si>
  <si>
    <t>Steve Little</t>
  </si>
  <si>
    <t>Alan Madill</t>
  </si>
  <si>
    <t>John Prestmo</t>
  </si>
  <si>
    <t>Harvey</t>
  </si>
  <si>
    <t>Robert Stephen</t>
  </si>
  <si>
    <t>Steve Silver</t>
  </si>
  <si>
    <t>Dean</t>
  </si>
  <si>
    <t>Brian Naka</t>
  </si>
  <si>
    <t>Mike Makin</t>
  </si>
  <si>
    <t>Charlie Stephen</t>
  </si>
  <si>
    <t>Andrew Bryde</t>
  </si>
  <si>
    <t>John Murphy</t>
  </si>
  <si>
    <t xml:space="preserve">Jeff Boon </t>
  </si>
  <si>
    <t>Team Name</t>
  </si>
  <si>
    <t>Dimpled Balls</t>
  </si>
  <si>
    <t>Marty's Flounders</t>
  </si>
  <si>
    <t>Bohemian Ratshitty</t>
  </si>
  <si>
    <t>Hatcheto</t>
  </si>
  <si>
    <t>Hackers</t>
  </si>
  <si>
    <t>Howl By The Hole</t>
  </si>
  <si>
    <t>Lame Duck Hook</t>
  </si>
  <si>
    <t>Clobber Ytt</t>
  </si>
  <si>
    <t>Meanderthal</t>
  </si>
  <si>
    <t>Just in Tomzass</t>
  </si>
  <si>
    <t>Ohhshittoobadjoe</t>
  </si>
  <si>
    <t>Makin's Mashers</t>
  </si>
  <si>
    <t>Turf Cutter</t>
  </si>
  <si>
    <t xml:space="preserve">FeedleKnits </t>
  </si>
  <si>
    <t>Top Dogs</t>
  </si>
  <si>
    <t>Make My Day</t>
  </si>
  <si>
    <t>Tony The Tiger</t>
  </si>
  <si>
    <t>Not so "Fowl"</t>
  </si>
  <si>
    <t>On The Case</t>
  </si>
  <si>
    <t>Choose Wise(ly)</t>
  </si>
  <si>
    <t>Koooochhh</t>
  </si>
  <si>
    <t>Peter Pan</t>
  </si>
  <si>
    <t>Bergers on the Grill</t>
  </si>
  <si>
    <t>Joaquin Niemann</t>
  </si>
  <si>
    <t>Russell Henley</t>
  </si>
  <si>
    <t>Love It or List It</t>
  </si>
  <si>
    <t>Byeong Hun An</t>
  </si>
  <si>
    <t>Great Scott</t>
  </si>
  <si>
    <t>Alex Noren</t>
  </si>
  <si>
    <t>What's Ya Got Cookin</t>
  </si>
  <si>
    <t>EuroTourists</t>
  </si>
  <si>
    <t>Feel the Burn</t>
  </si>
  <si>
    <t>Sam Burns</t>
  </si>
  <si>
    <t>Sungjae Im</t>
  </si>
  <si>
    <t>Kramer Hickok</t>
  </si>
  <si>
    <t>Ho Hun</t>
  </si>
  <si>
    <t>Ollie Ollie Oxen Free</t>
  </si>
  <si>
    <t>Abraham Ancer</t>
  </si>
  <si>
    <t>Where's Watson</t>
  </si>
  <si>
    <t>Low-Ry-Der</t>
  </si>
  <si>
    <t>Vegas Strong</t>
  </si>
  <si>
    <t>I Smell a Rat</t>
  </si>
  <si>
    <t>Kiradech Aphibarnrat</t>
  </si>
  <si>
    <t>Matthew Fitzpatrick</t>
  </si>
  <si>
    <t>HaoTong Li</t>
  </si>
  <si>
    <t>Thorbjorn Olesen</t>
  </si>
  <si>
    <t>Wild Card Pick</t>
  </si>
  <si>
    <t>Martin Laird</t>
  </si>
  <si>
    <t>Ryan Palmer</t>
  </si>
  <si>
    <t>Martin Flores</t>
  </si>
  <si>
    <t>Kieth Mitchell</t>
  </si>
  <si>
    <t>Richy Werenski</t>
  </si>
  <si>
    <t>Ryan Amour</t>
  </si>
  <si>
    <t>Mickeal Kim</t>
  </si>
  <si>
    <t>Joel Dahlman</t>
  </si>
  <si>
    <t>Danny Willet</t>
  </si>
  <si>
    <t>SangMoon Bae</t>
  </si>
  <si>
    <t>Im Sung-jai</t>
  </si>
  <si>
    <t>Corey Connors</t>
  </si>
  <si>
    <t>C.T. Pan</t>
  </si>
  <si>
    <t>Desert Classic</t>
  </si>
  <si>
    <t>Jan. 17-20, PGA West Palmer, La Quinta, California</t>
  </si>
  <si>
    <t>Ryan Blaum</t>
  </si>
  <si>
    <t>Jason Gore</t>
  </si>
  <si>
    <t>Josh Teater</t>
  </si>
  <si>
    <t>Robert Garrigus</t>
  </si>
  <si>
    <t>Will MacKenzie</t>
  </si>
  <si>
    <t>Tyrone Van Aswegen</t>
  </si>
  <si>
    <t>Curtis Luck</t>
  </si>
  <si>
    <t>Cooper Musselman</t>
  </si>
  <si>
    <t>Rod Pampling</t>
  </si>
  <si>
    <t>D.A. Points</t>
  </si>
  <si>
    <t>Steve Marino</t>
  </si>
  <si>
    <t>Jim Herman</t>
  </si>
  <si>
    <t>Chad Collins</t>
  </si>
  <si>
    <t>-</t>
  </si>
  <si>
    <t>David Hearn</t>
  </si>
  <si>
    <t>Mike Weir</t>
  </si>
  <si>
    <t>Dylan Frittelli</t>
  </si>
  <si>
    <t>Joey Garber</t>
  </si>
  <si>
    <t>Talor Gooch</t>
  </si>
  <si>
    <t>Jim Knous</t>
  </si>
  <si>
    <t>Nate Lashley</t>
  </si>
  <si>
    <t>Denny McCarthy</t>
  </si>
  <si>
    <t>Sebastian Munoz</t>
  </si>
  <si>
    <t>Chris Thompson</t>
  </si>
  <si>
    <t>Ryan Armour</t>
  </si>
  <si>
    <t>Alex Cejka</t>
  </si>
  <si>
    <t>Tom Hoge</t>
  </si>
  <si>
    <t>Trey Mullinax</t>
  </si>
  <si>
    <t>J.T. Poston</t>
  </si>
  <si>
    <t>Rory Sabbatini</t>
  </si>
  <si>
    <t>D.J. Trahan</t>
  </si>
  <si>
    <t>Corey Conners</t>
  </si>
  <si>
    <t>Adam Svensson</t>
  </si>
  <si>
    <t>Chase Wright</t>
  </si>
  <si>
    <t>Aaron Baddeley</t>
  </si>
  <si>
    <t>Hunter Mahan</t>
  </si>
  <si>
    <t>Chris Stroud</t>
  </si>
  <si>
    <t>Bronson Burgoon</t>
  </si>
  <si>
    <t>Michael Block</t>
  </si>
  <si>
    <t>Julian Etulain</t>
  </si>
  <si>
    <t>Max Homa</t>
  </si>
  <si>
    <t>Hank Lebioda</t>
  </si>
  <si>
    <t>Kyoung-Hoon Lee</t>
  </si>
  <si>
    <t>Martin Piller</t>
  </si>
  <si>
    <t>Adam Schenk</t>
  </si>
  <si>
    <t>Roger Sloan</t>
  </si>
  <si>
    <t>Scott Stallings</t>
  </si>
  <si>
    <t>Johnson Wagner</t>
  </si>
  <si>
    <t>Danny Willett</t>
  </si>
  <si>
    <t>Roberto Castro</t>
  </si>
  <si>
    <t>Fabian Gomez</t>
  </si>
  <si>
    <t>Brandon Harkins</t>
  </si>
  <si>
    <t>Matt Jones</t>
  </si>
  <si>
    <t>Scott Langley</t>
  </si>
  <si>
    <t>Ben Crane</t>
  </si>
  <si>
    <t>Michael Thompson</t>
  </si>
  <si>
    <t>J.J. Henry</t>
  </si>
  <si>
    <t>Vaughn Taylor</t>
  </si>
  <si>
    <t>John Chin</t>
  </si>
  <si>
    <t>Wyndham Clark</t>
  </si>
  <si>
    <t>Charlie Reiter</t>
  </si>
  <si>
    <t>Wes Roach</t>
  </si>
  <si>
    <t>Derek Fathauer</t>
  </si>
  <si>
    <t>Nick Watney</t>
  </si>
  <si>
    <t>Peter Malnati</t>
  </si>
  <si>
    <t>Sam Saunders</t>
  </si>
  <si>
    <t>Brian Stuard</t>
  </si>
  <si>
    <t>Anders Albertson</t>
  </si>
  <si>
    <t>Dominic Bozzelli</t>
  </si>
  <si>
    <t>John Catlin</t>
  </si>
  <si>
    <t>Tyler Duncan</t>
  </si>
  <si>
    <t>Alex Prugh</t>
  </si>
  <si>
    <t>Seth Reeves</t>
  </si>
  <si>
    <t>Martin Trainer</t>
  </si>
  <si>
    <t>Brian Gay</t>
  </si>
  <si>
    <t>Shawn Stefani</t>
  </si>
  <si>
    <t>Cameron Tringale</t>
  </si>
  <si>
    <t>Cameron Davis</t>
  </si>
  <si>
    <t>Kyle Jones</t>
  </si>
  <si>
    <t>Brady Schnell</t>
  </si>
  <si>
    <t>John Senden</t>
  </si>
  <si>
    <t>Mark Wilson</t>
  </si>
  <si>
    <t>George Cunningham</t>
  </si>
  <si>
    <t>Roberto Diaz</t>
  </si>
  <si>
    <t>Nicholas Lindheim</t>
  </si>
  <si>
    <t>Adam Long</t>
  </si>
  <si>
    <t>Carlos Ortiz</t>
  </si>
  <si>
    <t>Jose de Jesus Rodriguez</t>
  </si>
  <si>
    <t>Sepp Straka</t>
  </si>
  <si>
    <t>-26 (262)</t>
  </si>
  <si>
    <t>F</t>
  </si>
  <si>
    <t>2t</t>
  </si>
  <si>
    <t>-25 (263)</t>
  </si>
  <si>
    <t>-24 (264)</t>
  </si>
  <si>
    <t>-22 (266)</t>
  </si>
  <si>
    <t>-21 (267)</t>
  </si>
  <si>
    <t>7t</t>
  </si>
  <si>
    <t>-19 (269)</t>
  </si>
  <si>
    <t>9t</t>
  </si>
  <si>
    <t>-18 (270)</t>
  </si>
  <si>
    <t>12t</t>
  </si>
  <si>
    <t>-17 (271)</t>
  </si>
  <si>
    <t>18t</t>
  </si>
  <si>
    <t>-16 (272)</t>
  </si>
  <si>
    <t>28t</t>
  </si>
  <si>
    <t>-15 (273)</t>
  </si>
  <si>
    <t>34t</t>
  </si>
  <si>
    <t>-14 (274)</t>
  </si>
  <si>
    <t>40t</t>
  </si>
  <si>
    <t>-13 (275)</t>
  </si>
  <si>
    <t>51t</t>
  </si>
  <si>
    <t>-12 (276)</t>
  </si>
  <si>
    <t>57t</t>
  </si>
  <si>
    <t>-11 (277)</t>
  </si>
  <si>
    <t>65t</t>
  </si>
  <si>
    <t>-10 (278)</t>
  </si>
  <si>
    <t>67t</t>
  </si>
  <si>
    <t>-9 (279)</t>
  </si>
  <si>
    <t>-8 (280)</t>
  </si>
  <si>
    <t>70t</t>
  </si>
  <si>
    <t>-7 (281)</t>
  </si>
  <si>
    <t>-6 (282)</t>
  </si>
  <si>
    <t>-3 (285)</t>
  </si>
  <si>
    <t>MC</t>
  </si>
  <si>
    <t>WD</t>
  </si>
  <si>
    <t>Woodys Wedges (Jim Woodruff)</t>
  </si>
  <si>
    <t>Dimpled Balls (Shawn Ziler)</t>
  </si>
  <si>
    <t>Marty's Flounders (Marty Floris)</t>
  </si>
  <si>
    <t>Bohemian Ratshitty (Tom Silver)</t>
  </si>
  <si>
    <t>Hatcheto (Steve Little)</t>
  </si>
  <si>
    <t>Hackers (Alan Madill)</t>
  </si>
  <si>
    <t>Howl By The Hole (John Prestmo)</t>
  </si>
  <si>
    <t>Lame Duck Hook (Harvey Deorksen)</t>
  </si>
  <si>
    <t>Clobber Ytt (Robert Stephen)</t>
  </si>
  <si>
    <t>Meanderthal (Steve Silver)</t>
  </si>
  <si>
    <t>Just in Tomzass (Dean Scott)</t>
  </si>
  <si>
    <t>Ohhshittoobadjoe (Brian Naka)</t>
  </si>
  <si>
    <t>Makin's Mashers (Mike Makin)</t>
  </si>
  <si>
    <t>Thrashers (Charlie Stephen)</t>
  </si>
  <si>
    <t>Drawnablank (Andrew Bryde)</t>
  </si>
  <si>
    <t>Turf Cutter (John Murphy)</t>
  </si>
  <si>
    <t>FeedleKnits (Jeff Boon)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</si>
</sst>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dddd\ h:mm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856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0" fontId="11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66">
    <xf numFmtId="0" fontId="0" fillId="0" borderId="0" xfId="0"/>
    <xf numFmtId="0" fontId="3" fillId="0" borderId="0" xfId="2" applyAlignment="1" applyProtection="1"/>
    <xf numFmtId="3" fontId="0" fillId="0" borderId="0" xfId="0" applyNumberFormat="1"/>
    <xf numFmtId="164" fontId="0" fillId="0" borderId="0" xfId="1" applyNumberFormat="1" applyFont="1"/>
    <xf numFmtId="0" fontId="2" fillId="0" borderId="0" xfId="0" applyFont="1"/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/>
    <xf numFmtId="3" fontId="0" fillId="0" borderId="0" xfId="0" applyNumberFormat="1" applyAlignment="1">
      <alignment horizontal="right"/>
    </xf>
    <xf numFmtId="0" fontId="0" fillId="0" borderId="0" xfId="0" applyNumberFormat="1"/>
    <xf numFmtId="6" fontId="0" fillId="0" borderId="0" xfId="0" applyNumberFormat="1"/>
    <xf numFmtId="0" fontId="9" fillId="0" borderId="0" xfId="3" applyFont="1" applyAlignment="1"/>
    <xf numFmtId="0" fontId="9" fillId="0" borderId="0" xfId="3" applyFont="1" applyAlignment="1"/>
    <xf numFmtId="22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9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9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0" fillId="0" borderId="0" xfId="0"/>
    <xf numFmtId="0" fontId="0" fillId="0" borderId="0" xfId="0"/>
    <xf numFmtId="0" fontId="9" fillId="0" borderId="0" xfId="0" applyFont="1" applyFill="1" applyBorder="1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3" fontId="0" fillId="0" borderId="0" xfId="0" applyNumberFormat="1"/>
    <xf numFmtId="0" fontId="0" fillId="0" borderId="0" xfId="0"/>
    <xf numFmtId="6" fontId="0" fillId="0" borderId="0" xfId="0" applyNumberFormat="1"/>
    <xf numFmtId="0" fontId="0" fillId="0" borderId="0" xfId="0"/>
    <xf numFmtId="0" fontId="0" fillId="0" borderId="0" xfId="0"/>
    <xf numFmtId="0" fontId="0" fillId="0" borderId="0" xfId="0"/>
  </cellXfs>
  <cellStyles count="856">
    <cellStyle name="Comma" xfId="1" builtinId="3"/>
    <cellStyle name="Hyperlink" xfId="2" builtinId="8"/>
    <cellStyle name="Hyperlink 2" xfId="6" hidden="1"/>
    <cellStyle name="Hyperlink 2" xfId="7" hidden="1"/>
    <cellStyle name="Hyperlink 2" xfId="8" hidden="1"/>
    <cellStyle name="Hyperlink 2" xfId="9" hidden="1"/>
    <cellStyle name="Hyperlink 2" xfId="10" hidden="1"/>
    <cellStyle name="Hyperlink 2" xfId="11" hidden="1"/>
    <cellStyle name="Hyperlink 2" xfId="12" hidden="1"/>
    <cellStyle name="Hyperlink 2" xfId="13" hidden="1"/>
    <cellStyle name="Hyperlink 2" xfId="14" hidden="1"/>
    <cellStyle name="Hyperlink 2" xfId="15" hidden="1"/>
    <cellStyle name="Hyperlink 2" xfId="16" hidden="1"/>
    <cellStyle name="Hyperlink 2" xfId="17" hidden="1"/>
    <cellStyle name="Hyperlink 2" xfId="18" hidden="1"/>
    <cellStyle name="Hyperlink 2" xfId="19" hidden="1"/>
    <cellStyle name="Hyperlink 2" xfId="20" hidden="1"/>
    <cellStyle name="Hyperlink 2" xfId="21" hidden="1"/>
    <cellStyle name="Hyperlink 2" xfId="22" hidden="1"/>
    <cellStyle name="Hyperlink 2" xfId="23" hidden="1"/>
    <cellStyle name="Hyperlink 2" xfId="24" hidden="1"/>
    <cellStyle name="Hyperlink 2" xfId="25" hidden="1"/>
    <cellStyle name="Hyperlink 2" xfId="26" hidden="1"/>
    <cellStyle name="Hyperlink 2" xfId="27" hidden="1"/>
    <cellStyle name="Hyperlink 2" xfId="28" hidden="1"/>
    <cellStyle name="Hyperlink 2" xfId="29" hidden="1"/>
    <cellStyle name="Hyperlink 2" xfId="30" hidden="1"/>
    <cellStyle name="Hyperlink 2" xfId="31" hidden="1"/>
    <cellStyle name="Hyperlink 2" xfId="32" hidden="1"/>
    <cellStyle name="Hyperlink 2" xfId="33" hidden="1"/>
    <cellStyle name="Hyperlink 2" xfId="34" hidden="1"/>
    <cellStyle name="Hyperlink 2" xfId="35" hidden="1"/>
    <cellStyle name="Hyperlink 2" xfId="36" hidden="1"/>
    <cellStyle name="Hyperlink 2" xfId="37" hidden="1"/>
    <cellStyle name="Hyperlink 2" xfId="38" hidden="1"/>
    <cellStyle name="Hyperlink 2" xfId="39" hidden="1"/>
    <cellStyle name="Hyperlink 2" xfId="40" hidden="1"/>
    <cellStyle name="Hyperlink 2" xfId="41" hidden="1"/>
    <cellStyle name="Hyperlink 2" xfId="42" hidden="1"/>
    <cellStyle name="Hyperlink 2" xfId="43" hidden="1"/>
    <cellStyle name="Hyperlink 2" xfId="44" hidden="1"/>
    <cellStyle name="Hyperlink 2" xfId="45" hidden="1"/>
    <cellStyle name="Hyperlink 2" xfId="46" hidden="1"/>
    <cellStyle name="Hyperlink 2" xfId="47" hidden="1"/>
    <cellStyle name="Hyperlink 2" xfId="48" hidden="1"/>
    <cellStyle name="Hyperlink 2" xfId="49" hidden="1"/>
    <cellStyle name="Hyperlink 2" xfId="50" hidden="1"/>
    <cellStyle name="Hyperlink 2" xfId="51" hidden="1"/>
    <cellStyle name="Hyperlink 2" xfId="52" hidden="1"/>
    <cellStyle name="Hyperlink 2" xfId="53" hidden="1"/>
    <cellStyle name="Hyperlink 2" xfId="54" hidden="1"/>
    <cellStyle name="Hyperlink 2" xfId="55" hidden="1"/>
    <cellStyle name="Hyperlink 2" xfId="56" hidden="1"/>
    <cellStyle name="Hyperlink 2" xfId="57" hidden="1"/>
    <cellStyle name="Hyperlink 2" xfId="58" hidden="1"/>
    <cellStyle name="Hyperlink 2" xfId="59" hidden="1"/>
    <cellStyle name="Hyperlink 2" xfId="60" hidden="1"/>
    <cellStyle name="Hyperlink 2" xfId="61" hidden="1"/>
    <cellStyle name="Hyperlink 2" xfId="62" hidden="1"/>
    <cellStyle name="Hyperlink 2" xfId="63" hidden="1"/>
    <cellStyle name="Hyperlink 2" xfId="64" hidden="1"/>
    <cellStyle name="Hyperlink 2" xfId="65" hidden="1"/>
    <cellStyle name="Hyperlink 2" xfId="66" hidden="1"/>
    <cellStyle name="Hyperlink 2" xfId="67" hidden="1"/>
    <cellStyle name="Hyperlink 2" xfId="68" hidden="1"/>
    <cellStyle name="Hyperlink 2" xfId="69" hidden="1"/>
    <cellStyle name="Hyperlink 2" xfId="70" hidden="1"/>
    <cellStyle name="Hyperlink 2" xfId="72"/>
    <cellStyle name="Hyperlink 2 10" xfId="84" hidden="1"/>
    <cellStyle name="Hyperlink 2 10" xfId="198" hidden="1"/>
    <cellStyle name="Hyperlink 2 10" xfId="265" hidden="1"/>
    <cellStyle name="Hyperlink 2 10" xfId="330" hidden="1"/>
    <cellStyle name="Hyperlink 2 10" xfId="395" hidden="1"/>
    <cellStyle name="Hyperlink 2 10" xfId="460" hidden="1"/>
    <cellStyle name="Hyperlink 2 10" xfId="525" hidden="1"/>
    <cellStyle name="Hyperlink 2 10" xfId="590" hidden="1"/>
    <cellStyle name="Hyperlink 2 10" xfId="655" hidden="1"/>
    <cellStyle name="Hyperlink 2 10" xfId="720" hidden="1"/>
    <cellStyle name="Hyperlink 2 10" xfId="784" hidden="1"/>
    <cellStyle name="Hyperlink 2 10" xfId="848" hidden="1"/>
    <cellStyle name="Hyperlink 2 11" xfId="85" hidden="1"/>
    <cellStyle name="Hyperlink 2 11" xfId="197" hidden="1"/>
    <cellStyle name="Hyperlink 2 11" xfId="264" hidden="1"/>
    <cellStyle name="Hyperlink 2 11" xfId="329" hidden="1"/>
    <cellStyle name="Hyperlink 2 11" xfId="394" hidden="1"/>
    <cellStyle name="Hyperlink 2 11" xfId="459" hidden="1"/>
    <cellStyle name="Hyperlink 2 11" xfId="524" hidden="1"/>
    <cellStyle name="Hyperlink 2 11" xfId="589" hidden="1"/>
    <cellStyle name="Hyperlink 2 11" xfId="654" hidden="1"/>
    <cellStyle name="Hyperlink 2 11" xfId="719" hidden="1"/>
    <cellStyle name="Hyperlink 2 11" xfId="783" hidden="1"/>
    <cellStyle name="Hyperlink 2 11" xfId="847" hidden="1"/>
    <cellStyle name="Hyperlink 2 12" xfId="86" hidden="1"/>
    <cellStyle name="Hyperlink 2 12" xfId="196" hidden="1"/>
    <cellStyle name="Hyperlink 2 12" xfId="263" hidden="1"/>
    <cellStyle name="Hyperlink 2 12" xfId="328" hidden="1"/>
    <cellStyle name="Hyperlink 2 12" xfId="393" hidden="1"/>
    <cellStyle name="Hyperlink 2 12" xfId="458" hidden="1"/>
    <cellStyle name="Hyperlink 2 12" xfId="523" hidden="1"/>
    <cellStyle name="Hyperlink 2 12" xfId="588" hidden="1"/>
    <cellStyle name="Hyperlink 2 12" xfId="653" hidden="1"/>
    <cellStyle name="Hyperlink 2 12" xfId="718" hidden="1"/>
    <cellStyle name="Hyperlink 2 12" xfId="782" hidden="1"/>
    <cellStyle name="Hyperlink 2 12" xfId="846" hidden="1"/>
    <cellStyle name="Hyperlink 2 13" xfId="87" hidden="1"/>
    <cellStyle name="Hyperlink 2 13" xfId="195" hidden="1"/>
    <cellStyle name="Hyperlink 2 13" xfId="262" hidden="1"/>
    <cellStyle name="Hyperlink 2 13" xfId="327" hidden="1"/>
    <cellStyle name="Hyperlink 2 13" xfId="392" hidden="1"/>
    <cellStyle name="Hyperlink 2 13" xfId="457" hidden="1"/>
    <cellStyle name="Hyperlink 2 13" xfId="522" hidden="1"/>
    <cellStyle name="Hyperlink 2 13" xfId="587" hidden="1"/>
    <cellStyle name="Hyperlink 2 13" xfId="652" hidden="1"/>
    <cellStyle name="Hyperlink 2 13" xfId="717" hidden="1"/>
    <cellStyle name="Hyperlink 2 13" xfId="781" hidden="1"/>
    <cellStyle name="Hyperlink 2 13" xfId="845" hidden="1"/>
    <cellStyle name="Hyperlink 2 14" xfId="88" hidden="1"/>
    <cellStyle name="Hyperlink 2 14" xfId="194" hidden="1"/>
    <cellStyle name="Hyperlink 2 14" xfId="261" hidden="1"/>
    <cellStyle name="Hyperlink 2 14" xfId="326" hidden="1"/>
    <cellStyle name="Hyperlink 2 14" xfId="391" hidden="1"/>
    <cellStyle name="Hyperlink 2 14" xfId="456" hidden="1"/>
    <cellStyle name="Hyperlink 2 14" xfId="521" hidden="1"/>
    <cellStyle name="Hyperlink 2 14" xfId="586" hidden="1"/>
    <cellStyle name="Hyperlink 2 14" xfId="651" hidden="1"/>
    <cellStyle name="Hyperlink 2 14" xfId="716" hidden="1"/>
    <cellStyle name="Hyperlink 2 14" xfId="780" hidden="1"/>
    <cellStyle name="Hyperlink 2 14" xfId="844" hidden="1"/>
    <cellStyle name="Hyperlink 2 15" xfId="89" hidden="1"/>
    <cellStyle name="Hyperlink 2 15" xfId="193" hidden="1"/>
    <cellStyle name="Hyperlink 2 15" xfId="260" hidden="1"/>
    <cellStyle name="Hyperlink 2 15" xfId="325" hidden="1"/>
    <cellStyle name="Hyperlink 2 15" xfId="390" hidden="1"/>
    <cellStyle name="Hyperlink 2 15" xfId="455" hidden="1"/>
    <cellStyle name="Hyperlink 2 15" xfId="520" hidden="1"/>
    <cellStyle name="Hyperlink 2 15" xfId="585" hidden="1"/>
    <cellStyle name="Hyperlink 2 15" xfId="650" hidden="1"/>
    <cellStyle name="Hyperlink 2 15" xfId="715" hidden="1"/>
    <cellStyle name="Hyperlink 2 15" xfId="779" hidden="1"/>
    <cellStyle name="Hyperlink 2 15" xfId="843" hidden="1"/>
    <cellStyle name="Hyperlink 2 16" xfId="90" hidden="1"/>
    <cellStyle name="Hyperlink 2 16" xfId="192" hidden="1"/>
    <cellStyle name="Hyperlink 2 16" xfId="259" hidden="1"/>
    <cellStyle name="Hyperlink 2 16" xfId="324" hidden="1"/>
    <cellStyle name="Hyperlink 2 16" xfId="389" hidden="1"/>
    <cellStyle name="Hyperlink 2 16" xfId="454" hidden="1"/>
    <cellStyle name="Hyperlink 2 16" xfId="519" hidden="1"/>
    <cellStyle name="Hyperlink 2 16" xfId="584" hidden="1"/>
    <cellStyle name="Hyperlink 2 16" xfId="649" hidden="1"/>
    <cellStyle name="Hyperlink 2 16" xfId="714" hidden="1"/>
    <cellStyle name="Hyperlink 2 16" xfId="778" hidden="1"/>
    <cellStyle name="Hyperlink 2 16" xfId="842" hidden="1"/>
    <cellStyle name="Hyperlink 2 17" xfId="91" hidden="1"/>
    <cellStyle name="Hyperlink 2 17" xfId="191" hidden="1"/>
    <cellStyle name="Hyperlink 2 17" xfId="258" hidden="1"/>
    <cellStyle name="Hyperlink 2 17" xfId="323" hidden="1"/>
    <cellStyle name="Hyperlink 2 17" xfId="388" hidden="1"/>
    <cellStyle name="Hyperlink 2 17" xfId="453" hidden="1"/>
    <cellStyle name="Hyperlink 2 17" xfId="518" hidden="1"/>
    <cellStyle name="Hyperlink 2 17" xfId="583" hidden="1"/>
    <cellStyle name="Hyperlink 2 17" xfId="648" hidden="1"/>
    <cellStyle name="Hyperlink 2 17" xfId="713" hidden="1"/>
    <cellStyle name="Hyperlink 2 17" xfId="777" hidden="1"/>
    <cellStyle name="Hyperlink 2 17" xfId="841" hidden="1"/>
    <cellStyle name="Hyperlink 2 18" xfId="92" hidden="1"/>
    <cellStyle name="Hyperlink 2 18" xfId="190" hidden="1"/>
    <cellStyle name="Hyperlink 2 18" xfId="257" hidden="1"/>
    <cellStyle name="Hyperlink 2 18" xfId="322" hidden="1"/>
    <cellStyle name="Hyperlink 2 18" xfId="387" hidden="1"/>
    <cellStyle name="Hyperlink 2 18" xfId="452" hidden="1"/>
    <cellStyle name="Hyperlink 2 18" xfId="517" hidden="1"/>
    <cellStyle name="Hyperlink 2 18" xfId="582" hidden="1"/>
    <cellStyle name="Hyperlink 2 18" xfId="647" hidden="1"/>
    <cellStyle name="Hyperlink 2 18" xfId="712" hidden="1"/>
    <cellStyle name="Hyperlink 2 18" xfId="776" hidden="1"/>
    <cellStyle name="Hyperlink 2 18" xfId="840" hidden="1"/>
    <cellStyle name="Hyperlink 2 19" xfId="93" hidden="1"/>
    <cellStyle name="Hyperlink 2 19" xfId="189" hidden="1"/>
    <cellStyle name="Hyperlink 2 19" xfId="256" hidden="1"/>
    <cellStyle name="Hyperlink 2 19" xfId="321" hidden="1"/>
    <cellStyle name="Hyperlink 2 19" xfId="386" hidden="1"/>
    <cellStyle name="Hyperlink 2 19" xfId="451" hidden="1"/>
    <cellStyle name="Hyperlink 2 19" xfId="516" hidden="1"/>
    <cellStyle name="Hyperlink 2 19" xfId="581" hidden="1"/>
    <cellStyle name="Hyperlink 2 19" xfId="646" hidden="1"/>
    <cellStyle name="Hyperlink 2 19" xfId="711" hidden="1"/>
    <cellStyle name="Hyperlink 2 19" xfId="775" hidden="1"/>
    <cellStyle name="Hyperlink 2 19" xfId="839" hidden="1"/>
    <cellStyle name="Hyperlink 2 2" xfId="76" hidden="1"/>
    <cellStyle name="Hyperlink 2 2" xfId="204" hidden="1"/>
    <cellStyle name="Hyperlink 2 2" xfId="271" hidden="1"/>
    <cellStyle name="Hyperlink 2 2" xfId="336" hidden="1"/>
    <cellStyle name="Hyperlink 2 2" xfId="401" hidden="1"/>
    <cellStyle name="Hyperlink 2 2" xfId="466" hidden="1"/>
    <cellStyle name="Hyperlink 2 2" xfId="531" hidden="1"/>
    <cellStyle name="Hyperlink 2 2" xfId="596" hidden="1"/>
    <cellStyle name="Hyperlink 2 2" xfId="661" hidden="1"/>
    <cellStyle name="Hyperlink 2 2" xfId="726" hidden="1"/>
    <cellStyle name="Hyperlink 2 2" xfId="790" hidden="1"/>
    <cellStyle name="Hyperlink 2 2" xfId="854" hidden="1"/>
    <cellStyle name="Hyperlink 2 20" xfId="94" hidden="1"/>
    <cellStyle name="Hyperlink 2 20" xfId="188" hidden="1"/>
    <cellStyle name="Hyperlink 2 20" xfId="255" hidden="1"/>
    <cellStyle name="Hyperlink 2 20" xfId="320" hidden="1"/>
    <cellStyle name="Hyperlink 2 20" xfId="385" hidden="1"/>
    <cellStyle name="Hyperlink 2 20" xfId="450" hidden="1"/>
    <cellStyle name="Hyperlink 2 20" xfId="515" hidden="1"/>
    <cellStyle name="Hyperlink 2 20" xfId="580" hidden="1"/>
    <cellStyle name="Hyperlink 2 20" xfId="645" hidden="1"/>
    <cellStyle name="Hyperlink 2 20" xfId="710" hidden="1"/>
    <cellStyle name="Hyperlink 2 20" xfId="774" hidden="1"/>
    <cellStyle name="Hyperlink 2 20" xfId="838" hidden="1"/>
    <cellStyle name="Hyperlink 2 21" xfId="95" hidden="1"/>
    <cellStyle name="Hyperlink 2 21" xfId="187" hidden="1"/>
    <cellStyle name="Hyperlink 2 21" xfId="254" hidden="1"/>
    <cellStyle name="Hyperlink 2 21" xfId="319" hidden="1"/>
    <cellStyle name="Hyperlink 2 21" xfId="384" hidden="1"/>
    <cellStyle name="Hyperlink 2 21" xfId="449" hidden="1"/>
    <cellStyle name="Hyperlink 2 21" xfId="514" hidden="1"/>
    <cellStyle name="Hyperlink 2 21" xfId="579" hidden="1"/>
    <cellStyle name="Hyperlink 2 21" xfId="644" hidden="1"/>
    <cellStyle name="Hyperlink 2 21" xfId="709" hidden="1"/>
    <cellStyle name="Hyperlink 2 21" xfId="773" hidden="1"/>
    <cellStyle name="Hyperlink 2 21" xfId="837" hidden="1"/>
    <cellStyle name="Hyperlink 2 22" xfId="96" hidden="1"/>
    <cellStyle name="Hyperlink 2 22" xfId="186" hidden="1"/>
    <cellStyle name="Hyperlink 2 22" xfId="253" hidden="1"/>
    <cellStyle name="Hyperlink 2 22" xfId="318" hidden="1"/>
    <cellStyle name="Hyperlink 2 22" xfId="383" hidden="1"/>
    <cellStyle name="Hyperlink 2 22" xfId="448" hidden="1"/>
    <cellStyle name="Hyperlink 2 22" xfId="513" hidden="1"/>
    <cellStyle name="Hyperlink 2 22" xfId="578" hidden="1"/>
    <cellStyle name="Hyperlink 2 22" xfId="643" hidden="1"/>
    <cellStyle name="Hyperlink 2 22" xfId="708" hidden="1"/>
    <cellStyle name="Hyperlink 2 22" xfId="772" hidden="1"/>
    <cellStyle name="Hyperlink 2 22" xfId="836" hidden="1"/>
    <cellStyle name="Hyperlink 2 23" xfId="97" hidden="1"/>
    <cellStyle name="Hyperlink 2 23" xfId="185" hidden="1"/>
    <cellStyle name="Hyperlink 2 23" xfId="252" hidden="1"/>
    <cellStyle name="Hyperlink 2 23" xfId="317" hidden="1"/>
    <cellStyle name="Hyperlink 2 23" xfId="382" hidden="1"/>
    <cellStyle name="Hyperlink 2 23" xfId="447" hidden="1"/>
    <cellStyle name="Hyperlink 2 23" xfId="512" hidden="1"/>
    <cellStyle name="Hyperlink 2 23" xfId="577" hidden="1"/>
    <cellStyle name="Hyperlink 2 23" xfId="642" hidden="1"/>
    <cellStyle name="Hyperlink 2 23" xfId="707" hidden="1"/>
    <cellStyle name="Hyperlink 2 23" xfId="771" hidden="1"/>
    <cellStyle name="Hyperlink 2 23" xfId="835" hidden="1"/>
    <cellStyle name="Hyperlink 2 24" xfId="98" hidden="1"/>
    <cellStyle name="Hyperlink 2 24" xfId="184" hidden="1"/>
    <cellStyle name="Hyperlink 2 24" xfId="251" hidden="1"/>
    <cellStyle name="Hyperlink 2 24" xfId="316" hidden="1"/>
    <cellStyle name="Hyperlink 2 24" xfId="381" hidden="1"/>
    <cellStyle name="Hyperlink 2 24" xfId="446" hidden="1"/>
    <cellStyle name="Hyperlink 2 24" xfId="511" hidden="1"/>
    <cellStyle name="Hyperlink 2 24" xfId="576" hidden="1"/>
    <cellStyle name="Hyperlink 2 24" xfId="641" hidden="1"/>
    <cellStyle name="Hyperlink 2 24" xfId="706" hidden="1"/>
    <cellStyle name="Hyperlink 2 24" xfId="770" hidden="1"/>
    <cellStyle name="Hyperlink 2 24" xfId="834" hidden="1"/>
    <cellStyle name="Hyperlink 2 25" xfId="99" hidden="1"/>
    <cellStyle name="Hyperlink 2 25" xfId="183" hidden="1"/>
    <cellStyle name="Hyperlink 2 25" xfId="250" hidden="1"/>
    <cellStyle name="Hyperlink 2 25" xfId="315" hidden="1"/>
    <cellStyle name="Hyperlink 2 25" xfId="380" hidden="1"/>
    <cellStyle name="Hyperlink 2 25" xfId="445" hidden="1"/>
    <cellStyle name="Hyperlink 2 25" xfId="510" hidden="1"/>
    <cellStyle name="Hyperlink 2 25" xfId="575" hidden="1"/>
    <cellStyle name="Hyperlink 2 25" xfId="640" hidden="1"/>
    <cellStyle name="Hyperlink 2 25" xfId="705" hidden="1"/>
    <cellStyle name="Hyperlink 2 25" xfId="769" hidden="1"/>
    <cellStyle name="Hyperlink 2 25" xfId="833" hidden="1"/>
    <cellStyle name="Hyperlink 2 26" xfId="100" hidden="1"/>
    <cellStyle name="Hyperlink 2 26" xfId="182" hidden="1"/>
    <cellStyle name="Hyperlink 2 26" xfId="249" hidden="1"/>
    <cellStyle name="Hyperlink 2 26" xfId="314" hidden="1"/>
    <cellStyle name="Hyperlink 2 26" xfId="379" hidden="1"/>
    <cellStyle name="Hyperlink 2 26" xfId="444" hidden="1"/>
    <cellStyle name="Hyperlink 2 26" xfId="509" hidden="1"/>
    <cellStyle name="Hyperlink 2 26" xfId="574" hidden="1"/>
    <cellStyle name="Hyperlink 2 26" xfId="639" hidden="1"/>
    <cellStyle name="Hyperlink 2 26" xfId="704" hidden="1"/>
    <cellStyle name="Hyperlink 2 26" xfId="768" hidden="1"/>
    <cellStyle name="Hyperlink 2 26" xfId="832" hidden="1"/>
    <cellStyle name="Hyperlink 2 27" xfId="101" hidden="1"/>
    <cellStyle name="Hyperlink 2 27" xfId="181" hidden="1"/>
    <cellStyle name="Hyperlink 2 27" xfId="248" hidden="1"/>
    <cellStyle name="Hyperlink 2 27" xfId="313" hidden="1"/>
    <cellStyle name="Hyperlink 2 27" xfId="378" hidden="1"/>
    <cellStyle name="Hyperlink 2 27" xfId="443" hidden="1"/>
    <cellStyle name="Hyperlink 2 27" xfId="508" hidden="1"/>
    <cellStyle name="Hyperlink 2 27" xfId="573" hidden="1"/>
    <cellStyle name="Hyperlink 2 27" xfId="638" hidden="1"/>
    <cellStyle name="Hyperlink 2 27" xfId="703" hidden="1"/>
    <cellStyle name="Hyperlink 2 27" xfId="767" hidden="1"/>
    <cellStyle name="Hyperlink 2 27" xfId="831" hidden="1"/>
    <cellStyle name="Hyperlink 2 28" xfId="102" hidden="1"/>
    <cellStyle name="Hyperlink 2 28" xfId="180" hidden="1"/>
    <cellStyle name="Hyperlink 2 28" xfId="247" hidden="1"/>
    <cellStyle name="Hyperlink 2 28" xfId="312" hidden="1"/>
    <cellStyle name="Hyperlink 2 28" xfId="377" hidden="1"/>
    <cellStyle name="Hyperlink 2 28" xfId="442" hidden="1"/>
    <cellStyle name="Hyperlink 2 28" xfId="507" hidden="1"/>
    <cellStyle name="Hyperlink 2 28" xfId="572" hidden="1"/>
    <cellStyle name="Hyperlink 2 28" xfId="637" hidden="1"/>
    <cellStyle name="Hyperlink 2 28" xfId="702" hidden="1"/>
    <cellStyle name="Hyperlink 2 28" xfId="766" hidden="1"/>
    <cellStyle name="Hyperlink 2 28" xfId="830" hidden="1"/>
    <cellStyle name="Hyperlink 2 29" xfId="103" hidden="1"/>
    <cellStyle name="Hyperlink 2 29" xfId="179" hidden="1"/>
    <cellStyle name="Hyperlink 2 29" xfId="246" hidden="1"/>
    <cellStyle name="Hyperlink 2 29" xfId="311" hidden="1"/>
    <cellStyle name="Hyperlink 2 29" xfId="376" hidden="1"/>
    <cellStyle name="Hyperlink 2 29" xfId="441" hidden="1"/>
    <cellStyle name="Hyperlink 2 29" xfId="506" hidden="1"/>
    <cellStyle name="Hyperlink 2 29" xfId="571" hidden="1"/>
    <cellStyle name="Hyperlink 2 29" xfId="636" hidden="1"/>
    <cellStyle name="Hyperlink 2 29" xfId="701" hidden="1"/>
    <cellStyle name="Hyperlink 2 29" xfId="765" hidden="1"/>
    <cellStyle name="Hyperlink 2 29" xfId="829" hidden="1"/>
    <cellStyle name="Hyperlink 2 3" xfId="77" hidden="1"/>
    <cellStyle name="Hyperlink 2 3" xfId="202" hidden="1"/>
    <cellStyle name="Hyperlink 2 3" xfId="269" hidden="1"/>
    <cellStyle name="Hyperlink 2 3" xfId="334" hidden="1"/>
    <cellStyle name="Hyperlink 2 3" xfId="399" hidden="1"/>
    <cellStyle name="Hyperlink 2 3" xfId="464" hidden="1"/>
    <cellStyle name="Hyperlink 2 3" xfId="529" hidden="1"/>
    <cellStyle name="Hyperlink 2 3" xfId="594" hidden="1"/>
    <cellStyle name="Hyperlink 2 3" xfId="659" hidden="1"/>
    <cellStyle name="Hyperlink 2 3" xfId="724" hidden="1"/>
    <cellStyle name="Hyperlink 2 3" xfId="788" hidden="1"/>
    <cellStyle name="Hyperlink 2 3" xfId="852" hidden="1"/>
    <cellStyle name="Hyperlink 2 30" xfId="104" hidden="1"/>
    <cellStyle name="Hyperlink 2 30" xfId="178" hidden="1"/>
    <cellStyle name="Hyperlink 2 30" xfId="245" hidden="1"/>
    <cellStyle name="Hyperlink 2 30" xfId="310" hidden="1"/>
    <cellStyle name="Hyperlink 2 30" xfId="375" hidden="1"/>
    <cellStyle name="Hyperlink 2 30" xfId="440" hidden="1"/>
    <cellStyle name="Hyperlink 2 30" xfId="505" hidden="1"/>
    <cellStyle name="Hyperlink 2 30" xfId="570" hidden="1"/>
    <cellStyle name="Hyperlink 2 30" xfId="635" hidden="1"/>
    <cellStyle name="Hyperlink 2 30" xfId="700" hidden="1"/>
    <cellStyle name="Hyperlink 2 30" xfId="764" hidden="1"/>
    <cellStyle name="Hyperlink 2 30" xfId="828" hidden="1"/>
    <cellStyle name="Hyperlink 2 31" xfId="105" hidden="1"/>
    <cellStyle name="Hyperlink 2 31" xfId="177" hidden="1"/>
    <cellStyle name="Hyperlink 2 31" xfId="244" hidden="1"/>
    <cellStyle name="Hyperlink 2 31" xfId="309" hidden="1"/>
    <cellStyle name="Hyperlink 2 31" xfId="374" hidden="1"/>
    <cellStyle name="Hyperlink 2 31" xfId="439" hidden="1"/>
    <cellStyle name="Hyperlink 2 31" xfId="504" hidden="1"/>
    <cellStyle name="Hyperlink 2 31" xfId="569" hidden="1"/>
    <cellStyle name="Hyperlink 2 31" xfId="634" hidden="1"/>
    <cellStyle name="Hyperlink 2 31" xfId="699" hidden="1"/>
    <cellStyle name="Hyperlink 2 31" xfId="763" hidden="1"/>
    <cellStyle name="Hyperlink 2 31" xfId="827" hidden="1"/>
    <cellStyle name="Hyperlink 2 32" xfId="106" hidden="1"/>
    <cellStyle name="Hyperlink 2 32" xfId="176" hidden="1"/>
    <cellStyle name="Hyperlink 2 32" xfId="243" hidden="1"/>
    <cellStyle name="Hyperlink 2 32" xfId="308" hidden="1"/>
    <cellStyle name="Hyperlink 2 32" xfId="373" hidden="1"/>
    <cellStyle name="Hyperlink 2 32" xfId="438" hidden="1"/>
    <cellStyle name="Hyperlink 2 32" xfId="503" hidden="1"/>
    <cellStyle name="Hyperlink 2 32" xfId="568" hidden="1"/>
    <cellStyle name="Hyperlink 2 32" xfId="633" hidden="1"/>
    <cellStyle name="Hyperlink 2 32" xfId="698" hidden="1"/>
    <cellStyle name="Hyperlink 2 32" xfId="762" hidden="1"/>
    <cellStyle name="Hyperlink 2 32" xfId="826" hidden="1"/>
    <cellStyle name="Hyperlink 2 33" xfId="107" hidden="1"/>
    <cellStyle name="Hyperlink 2 33" xfId="175" hidden="1"/>
    <cellStyle name="Hyperlink 2 33" xfId="242" hidden="1"/>
    <cellStyle name="Hyperlink 2 33" xfId="307" hidden="1"/>
    <cellStyle name="Hyperlink 2 33" xfId="372" hidden="1"/>
    <cellStyle name="Hyperlink 2 33" xfId="437" hidden="1"/>
    <cellStyle name="Hyperlink 2 33" xfId="502" hidden="1"/>
    <cellStyle name="Hyperlink 2 33" xfId="567" hidden="1"/>
    <cellStyle name="Hyperlink 2 33" xfId="632" hidden="1"/>
    <cellStyle name="Hyperlink 2 33" xfId="697" hidden="1"/>
    <cellStyle name="Hyperlink 2 33" xfId="761" hidden="1"/>
    <cellStyle name="Hyperlink 2 33" xfId="825" hidden="1"/>
    <cellStyle name="Hyperlink 2 34" xfId="108" hidden="1"/>
    <cellStyle name="Hyperlink 2 34" xfId="174" hidden="1"/>
    <cellStyle name="Hyperlink 2 34" xfId="241" hidden="1"/>
    <cellStyle name="Hyperlink 2 34" xfId="306" hidden="1"/>
    <cellStyle name="Hyperlink 2 34" xfId="371" hidden="1"/>
    <cellStyle name="Hyperlink 2 34" xfId="436" hidden="1"/>
    <cellStyle name="Hyperlink 2 34" xfId="501" hidden="1"/>
    <cellStyle name="Hyperlink 2 34" xfId="566" hidden="1"/>
    <cellStyle name="Hyperlink 2 34" xfId="631" hidden="1"/>
    <cellStyle name="Hyperlink 2 34" xfId="696" hidden="1"/>
    <cellStyle name="Hyperlink 2 34" xfId="760" hidden="1"/>
    <cellStyle name="Hyperlink 2 34" xfId="824" hidden="1"/>
    <cellStyle name="Hyperlink 2 35" xfId="109" hidden="1"/>
    <cellStyle name="Hyperlink 2 35" xfId="173" hidden="1"/>
    <cellStyle name="Hyperlink 2 35" xfId="240" hidden="1"/>
    <cellStyle name="Hyperlink 2 35" xfId="305" hidden="1"/>
    <cellStyle name="Hyperlink 2 35" xfId="370" hidden="1"/>
    <cellStyle name="Hyperlink 2 35" xfId="435" hidden="1"/>
    <cellStyle name="Hyperlink 2 35" xfId="500" hidden="1"/>
    <cellStyle name="Hyperlink 2 35" xfId="565" hidden="1"/>
    <cellStyle name="Hyperlink 2 35" xfId="630" hidden="1"/>
    <cellStyle name="Hyperlink 2 35" xfId="695" hidden="1"/>
    <cellStyle name="Hyperlink 2 35" xfId="759" hidden="1"/>
    <cellStyle name="Hyperlink 2 35" xfId="823" hidden="1"/>
    <cellStyle name="Hyperlink 2 36" xfId="110" hidden="1"/>
    <cellStyle name="Hyperlink 2 36" xfId="172" hidden="1"/>
    <cellStyle name="Hyperlink 2 36" xfId="239" hidden="1"/>
    <cellStyle name="Hyperlink 2 36" xfId="304" hidden="1"/>
    <cellStyle name="Hyperlink 2 36" xfId="369" hidden="1"/>
    <cellStyle name="Hyperlink 2 36" xfId="434" hidden="1"/>
    <cellStyle name="Hyperlink 2 36" xfId="499" hidden="1"/>
    <cellStyle name="Hyperlink 2 36" xfId="564" hidden="1"/>
    <cellStyle name="Hyperlink 2 36" xfId="629" hidden="1"/>
    <cellStyle name="Hyperlink 2 36" xfId="694" hidden="1"/>
    <cellStyle name="Hyperlink 2 36" xfId="758" hidden="1"/>
    <cellStyle name="Hyperlink 2 36" xfId="822" hidden="1"/>
    <cellStyle name="Hyperlink 2 37" xfId="111" hidden="1"/>
    <cellStyle name="Hyperlink 2 37" xfId="171" hidden="1"/>
    <cellStyle name="Hyperlink 2 37" xfId="238" hidden="1"/>
    <cellStyle name="Hyperlink 2 37" xfId="303" hidden="1"/>
    <cellStyle name="Hyperlink 2 37" xfId="368" hidden="1"/>
    <cellStyle name="Hyperlink 2 37" xfId="433" hidden="1"/>
    <cellStyle name="Hyperlink 2 37" xfId="498" hidden="1"/>
    <cellStyle name="Hyperlink 2 37" xfId="563" hidden="1"/>
    <cellStyle name="Hyperlink 2 37" xfId="628" hidden="1"/>
    <cellStyle name="Hyperlink 2 37" xfId="693" hidden="1"/>
    <cellStyle name="Hyperlink 2 37" xfId="757" hidden="1"/>
    <cellStyle name="Hyperlink 2 37" xfId="821" hidden="1"/>
    <cellStyle name="Hyperlink 2 38" xfId="112" hidden="1"/>
    <cellStyle name="Hyperlink 2 38" xfId="170" hidden="1"/>
    <cellStyle name="Hyperlink 2 38" xfId="237" hidden="1"/>
    <cellStyle name="Hyperlink 2 38" xfId="302" hidden="1"/>
    <cellStyle name="Hyperlink 2 38" xfId="367" hidden="1"/>
    <cellStyle name="Hyperlink 2 38" xfId="432" hidden="1"/>
    <cellStyle name="Hyperlink 2 38" xfId="497" hidden="1"/>
    <cellStyle name="Hyperlink 2 38" xfId="562" hidden="1"/>
    <cellStyle name="Hyperlink 2 38" xfId="627" hidden="1"/>
    <cellStyle name="Hyperlink 2 38" xfId="692" hidden="1"/>
    <cellStyle name="Hyperlink 2 38" xfId="756" hidden="1"/>
    <cellStyle name="Hyperlink 2 38" xfId="820" hidden="1"/>
    <cellStyle name="Hyperlink 2 39" xfId="113" hidden="1"/>
    <cellStyle name="Hyperlink 2 39" xfId="169" hidden="1"/>
    <cellStyle name="Hyperlink 2 39" xfId="236" hidden="1"/>
    <cellStyle name="Hyperlink 2 39" xfId="301" hidden="1"/>
    <cellStyle name="Hyperlink 2 39" xfId="366" hidden="1"/>
    <cellStyle name="Hyperlink 2 39" xfId="431" hidden="1"/>
    <cellStyle name="Hyperlink 2 39" xfId="496" hidden="1"/>
    <cellStyle name="Hyperlink 2 39" xfId="561" hidden="1"/>
    <cellStyle name="Hyperlink 2 39" xfId="626" hidden="1"/>
    <cellStyle name="Hyperlink 2 39" xfId="691" hidden="1"/>
    <cellStyle name="Hyperlink 2 39" xfId="755" hidden="1"/>
    <cellStyle name="Hyperlink 2 39" xfId="819" hidden="1"/>
    <cellStyle name="Hyperlink 2 4" xfId="78" hidden="1"/>
    <cellStyle name="Hyperlink 2 4" xfId="141" hidden="1"/>
    <cellStyle name="Hyperlink 2 4" xfId="206" hidden="1"/>
    <cellStyle name="Hyperlink 2 4" xfId="207" hidden="1"/>
    <cellStyle name="Hyperlink 2 4" xfId="208" hidden="1"/>
    <cellStyle name="Hyperlink 2 4" xfId="273" hidden="1"/>
    <cellStyle name="Hyperlink 2 4" xfId="338" hidden="1"/>
    <cellStyle name="Hyperlink 2 4" xfId="403" hidden="1"/>
    <cellStyle name="Hyperlink 2 4" xfId="468" hidden="1"/>
    <cellStyle name="Hyperlink 2 4" xfId="533" hidden="1"/>
    <cellStyle name="Hyperlink 2 4" xfId="598" hidden="1"/>
    <cellStyle name="Hyperlink 2 4" xfId="663" hidden="1"/>
    <cellStyle name="Hyperlink 2 40" xfId="114" hidden="1"/>
    <cellStyle name="Hyperlink 2 40" xfId="168" hidden="1"/>
    <cellStyle name="Hyperlink 2 40" xfId="235" hidden="1"/>
    <cellStyle name="Hyperlink 2 40" xfId="300" hidden="1"/>
    <cellStyle name="Hyperlink 2 40" xfId="365" hidden="1"/>
    <cellStyle name="Hyperlink 2 40" xfId="430" hidden="1"/>
    <cellStyle name="Hyperlink 2 40" xfId="495" hidden="1"/>
    <cellStyle name="Hyperlink 2 40" xfId="560" hidden="1"/>
    <cellStyle name="Hyperlink 2 40" xfId="625" hidden="1"/>
    <cellStyle name="Hyperlink 2 40" xfId="690" hidden="1"/>
    <cellStyle name="Hyperlink 2 40" xfId="754" hidden="1"/>
    <cellStyle name="Hyperlink 2 40" xfId="818" hidden="1"/>
    <cellStyle name="Hyperlink 2 41" xfId="115" hidden="1"/>
    <cellStyle name="Hyperlink 2 41" xfId="167" hidden="1"/>
    <cellStyle name="Hyperlink 2 41" xfId="234" hidden="1"/>
    <cellStyle name="Hyperlink 2 41" xfId="299" hidden="1"/>
    <cellStyle name="Hyperlink 2 41" xfId="364" hidden="1"/>
    <cellStyle name="Hyperlink 2 41" xfId="429" hidden="1"/>
    <cellStyle name="Hyperlink 2 41" xfId="494" hidden="1"/>
    <cellStyle name="Hyperlink 2 41" xfId="559" hidden="1"/>
    <cellStyle name="Hyperlink 2 41" xfId="624" hidden="1"/>
    <cellStyle name="Hyperlink 2 41" xfId="689" hidden="1"/>
    <cellStyle name="Hyperlink 2 41" xfId="753" hidden="1"/>
    <cellStyle name="Hyperlink 2 41" xfId="817" hidden="1"/>
    <cellStyle name="Hyperlink 2 42" xfId="116" hidden="1"/>
    <cellStyle name="Hyperlink 2 42" xfId="166" hidden="1"/>
    <cellStyle name="Hyperlink 2 42" xfId="233" hidden="1"/>
    <cellStyle name="Hyperlink 2 42" xfId="298" hidden="1"/>
    <cellStyle name="Hyperlink 2 42" xfId="363" hidden="1"/>
    <cellStyle name="Hyperlink 2 42" xfId="428" hidden="1"/>
    <cellStyle name="Hyperlink 2 42" xfId="493" hidden="1"/>
    <cellStyle name="Hyperlink 2 42" xfId="558" hidden="1"/>
    <cellStyle name="Hyperlink 2 42" xfId="623" hidden="1"/>
    <cellStyle name="Hyperlink 2 42" xfId="688" hidden="1"/>
    <cellStyle name="Hyperlink 2 42" xfId="752" hidden="1"/>
    <cellStyle name="Hyperlink 2 42" xfId="816" hidden="1"/>
    <cellStyle name="Hyperlink 2 43" xfId="117" hidden="1"/>
    <cellStyle name="Hyperlink 2 43" xfId="165" hidden="1"/>
    <cellStyle name="Hyperlink 2 43" xfId="232" hidden="1"/>
    <cellStyle name="Hyperlink 2 43" xfId="297" hidden="1"/>
    <cellStyle name="Hyperlink 2 43" xfId="362" hidden="1"/>
    <cellStyle name="Hyperlink 2 43" xfId="427" hidden="1"/>
    <cellStyle name="Hyperlink 2 43" xfId="492" hidden="1"/>
    <cellStyle name="Hyperlink 2 43" xfId="557" hidden="1"/>
    <cellStyle name="Hyperlink 2 43" xfId="622" hidden="1"/>
    <cellStyle name="Hyperlink 2 43" xfId="687" hidden="1"/>
    <cellStyle name="Hyperlink 2 43" xfId="751" hidden="1"/>
    <cellStyle name="Hyperlink 2 43" xfId="815" hidden="1"/>
    <cellStyle name="Hyperlink 2 44" xfId="118" hidden="1"/>
    <cellStyle name="Hyperlink 2 44" xfId="164" hidden="1"/>
    <cellStyle name="Hyperlink 2 44" xfId="231" hidden="1"/>
    <cellStyle name="Hyperlink 2 44" xfId="296" hidden="1"/>
    <cellStyle name="Hyperlink 2 44" xfId="361" hidden="1"/>
    <cellStyle name="Hyperlink 2 44" xfId="426" hidden="1"/>
    <cellStyle name="Hyperlink 2 44" xfId="491" hidden="1"/>
    <cellStyle name="Hyperlink 2 44" xfId="556" hidden="1"/>
    <cellStyle name="Hyperlink 2 44" xfId="621" hidden="1"/>
    <cellStyle name="Hyperlink 2 44" xfId="686" hidden="1"/>
    <cellStyle name="Hyperlink 2 44" xfId="750" hidden="1"/>
    <cellStyle name="Hyperlink 2 44" xfId="814" hidden="1"/>
    <cellStyle name="Hyperlink 2 45" xfId="119" hidden="1"/>
    <cellStyle name="Hyperlink 2 45" xfId="163" hidden="1"/>
    <cellStyle name="Hyperlink 2 45" xfId="230" hidden="1"/>
    <cellStyle name="Hyperlink 2 45" xfId="295" hidden="1"/>
    <cellStyle name="Hyperlink 2 45" xfId="360" hidden="1"/>
    <cellStyle name="Hyperlink 2 45" xfId="425" hidden="1"/>
    <cellStyle name="Hyperlink 2 45" xfId="490" hidden="1"/>
    <cellStyle name="Hyperlink 2 45" xfId="555" hidden="1"/>
    <cellStyle name="Hyperlink 2 45" xfId="620" hidden="1"/>
    <cellStyle name="Hyperlink 2 45" xfId="685" hidden="1"/>
    <cellStyle name="Hyperlink 2 45" xfId="749" hidden="1"/>
    <cellStyle name="Hyperlink 2 45" xfId="813" hidden="1"/>
    <cellStyle name="Hyperlink 2 46" xfId="120" hidden="1"/>
    <cellStyle name="Hyperlink 2 46" xfId="162" hidden="1"/>
    <cellStyle name="Hyperlink 2 46" xfId="229" hidden="1"/>
    <cellStyle name="Hyperlink 2 46" xfId="294" hidden="1"/>
    <cellStyle name="Hyperlink 2 46" xfId="359" hidden="1"/>
    <cellStyle name="Hyperlink 2 46" xfId="424" hidden="1"/>
    <cellStyle name="Hyperlink 2 46" xfId="489" hidden="1"/>
    <cellStyle name="Hyperlink 2 46" xfId="554" hidden="1"/>
    <cellStyle name="Hyperlink 2 46" xfId="619" hidden="1"/>
    <cellStyle name="Hyperlink 2 46" xfId="684" hidden="1"/>
    <cellStyle name="Hyperlink 2 46" xfId="748" hidden="1"/>
    <cellStyle name="Hyperlink 2 46" xfId="812" hidden="1"/>
    <cellStyle name="Hyperlink 2 47" xfId="121" hidden="1"/>
    <cellStyle name="Hyperlink 2 47" xfId="161" hidden="1"/>
    <cellStyle name="Hyperlink 2 47" xfId="228" hidden="1"/>
    <cellStyle name="Hyperlink 2 47" xfId="293" hidden="1"/>
    <cellStyle name="Hyperlink 2 47" xfId="358" hidden="1"/>
    <cellStyle name="Hyperlink 2 47" xfId="423" hidden="1"/>
    <cellStyle name="Hyperlink 2 47" xfId="488" hidden="1"/>
    <cellStyle name="Hyperlink 2 47" xfId="553" hidden="1"/>
    <cellStyle name="Hyperlink 2 47" xfId="618" hidden="1"/>
    <cellStyle name="Hyperlink 2 47" xfId="683" hidden="1"/>
    <cellStyle name="Hyperlink 2 47" xfId="747" hidden="1"/>
    <cellStyle name="Hyperlink 2 47" xfId="811" hidden="1"/>
    <cellStyle name="Hyperlink 2 48" xfId="122" hidden="1"/>
    <cellStyle name="Hyperlink 2 48" xfId="160" hidden="1"/>
    <cellStyle name="Hyperlink 2 48" xfId="227" hidden="1"/>
    <cellStyle name="Hyperlink 2 48" xfId="292" hidden="1"/>
    <cellStyle name="Hyperlink 2 48" xfId="357" hidden="1"/>
    <cellStyle name="Hyperlink 2 48" xfId="422" hidden="1"/>
    <cellStyle name="Hyperlink 2 48" xfId="487" hidden="1"/>
    <cellStyle name="Hyperlink 2 48" xfId="552" hidden="1"/>
    <cellStyle name="Hyperlink 2 48" xfId="617" hidden="1"/>
    <cellStyle name="Hyperlink 2 48" xfId="682" hidden="1"/>
    <cellStyle name="Hyperlink 2 48" xfId="746" hidden="1"/>
    <cellStyle name="Hyperlink 2 48" xfId="810" hidden="1"/>
    <cellStyle name="Hyperlink 2 49" xfId="123" hidden="1"/>
    <cellStyle name="Hyperlink 2 49" xfId="159" hidden="1"/>
    <cellStyle name="Hyperlink 2 49" xfId="226" hidden="1"/>
    <cellStyle name="Hyperlink 2 49" xfId="291" hidden="1"/>
    <cellStyle name="Hyperlink 2 49" xfId="356" hidden="1"/>
    <cellStyle name="Hyperlink 2 49" xfId="421" hidden="1"/>
    <cellStyle name="Hyperlink 2 49" xfId="486" hidden="1"/>
    <cellStyle name="Hyperlink 2 49" xfId="551" hidden="1"/>
    <cellStyle name="Hyperlink 2 49" xfId="616" hidden="1"/>
    <cellStyle name="Hyperlink 2 49" xfId="681" hidden="1"/>
    <cellStyle name="Hyperlink 2 49" xfId="745" hidden="1"/>
    <cellStyle name="Hyperlink 2 49" xfId="809" hidden="1"/>
    <cellStyle name="Hyperlink 2 5" xfId="79" hidden="1"/>
    <cellStyle name="Hyperlink 2 5" xfId="205" hidden="1"/>
    <cellStyle name="Hyperlink 2 5" xfId="272" hidden="1"/>
    <cellStyle name="Hyperlink 2 5" xfId="337" hidden="1"/>
    <cellStyle name="Hyperlink 2 5" xfId="402" hidden="1"/>
    <cellStyle name="Hyperlink 2 5" xfId="467" hidden="1"/>
    <cellStyle name="Hyperlink 2 5" xfId="532" hidden="1"/>
    <cellStyle name="Hyperlink 2 5" xfId="597" hidden="1"/>
    <cellStyle name="Hyperlink 2 5" xfId="662" hidden="1"/>
    <cellStyle name="Hyperlink 2 5" xfId="727" hidden="1"/>
    <cellStyle name="Hyperlink 2 5" xfId="791" hidden="1"/>
    <cellStyle name="Hyperlink 2 5" xfId="855" hidden="1"/>
    <cellStyle name="Hyperlink 2 50" xfId="124" hidden="1"/>
    <cellStyle name="Hyperlink 2 50" xfId="158" hidden="1"/>
    <cellStyle name="Hyperlink 2 50" xfId="225" hidden="1"/>
    <cellStyle name="Hyperlink 2 50" xfId="290" hidden="1"/>
    <cellStyle name="Hyperlink 2 50" xfId="355" hidden="1"/>
    <cellStyle name="Hyperlink 2 50" xfId="420" hidden="1"/>
    <cellStyle name="Hyperlink 2 50" xfId="485" hidden="1"/>
    <cellStyle name="Hyperlink 2 50" xfId="550" hidden="1"/>
    <cellStyle name="Hyperlink 2 50" xfId="615" hidden="1"/>
    <cellStyle name="Hyperlink 2 50" xfId="680" hidden="1"/>
    <cellStyle name="Hyperlink 2 50" xfId="744" hidden="1"/>
    <cellStyle name="Hyperlink 2 50" xfId="808" hidden="1"/>
    <cellStyle name="Hyperlink 2 51" xfId="125" hidden="1"/>
    <cellStyle name="Hyperlink 2 51" xfId="157" hidden="1"/>
    <cellStyle name="Hyperlink 2 51" xfId="224" hidden="1"/>
    <cellStyle name="Hyperlink 2 51" xfId="289" hidden="1"/>
    <cellStyle name="Hyperlink 2 51" xfId="354" hidden="1"/>
    <cellStyle name="Hyperlink 2 51" xfId="419" hidden="1"/>
    <cellStyle name="Hyperlink 2 51" xfId="484" hidden="1"/>
    <cellStyle name="Hyperlink 2 51" xfId="549" hidden="1"/>
    <cellStyle name="Hyperlink 2 51" xfId="614" hidden="1"/>
    <cellStyle name="Hyperlink 2 51" xfId="679" hidden="1"/>
    <cellStyle name="Hyperlink 2 51" xfId="743" hidden="1"/>
    <cellStyle name="Hyperlink 2 51" xfId="807" hidden="1"/>
    <cellStyle name="Hyperlink 2 52" xfId="126" hidden="1"/>
    <cellStyle name="Hyperlink 2 52" xfId="156" hidden="1"/>
    <cellStyle name="Hyperlink 2 52" xfId="223" hidden="1"/>
    <cellStyle name="Hyperlink 2 52" xfId="288" hidden="1"/>
    <cellStyle name="Hyperlink 2 52" xfId="353" hidden="1"/>
    <cellStyle name="Hyperlink 2 52" xfId="418" hidden="1"/>
    <cellStyle name="Hyperlink 2 52" xfId="483" hidden="1"/>
    <cellStyle name="Hyperlink 2 52" xfId="548" hidden="1"/>
    <cellStyle name="Hyperlink 2 52" xfId="613" hidden="1"/>
    <cellStyle name="Hyperlink 2 52" xfId="678" hidden="1"/>
    <cellStyle name="Hyperlink 2 52" xfId="742" hidden="1"/>
    <cellStyle name="Hyperlink 2 52" xfId="806" hidden="1"/>
    <cellStyle name="Hyperlink 2 53" xfId="127" hidden="1"/>
    <cellStyle name="Hyperlink 2 53" xfId="155" hidden="1"/>
    <cellStyle name="Hyperlink 2 53" xfId="222" hidden="1"/>
    <cellStyle name="Hyperlink 2 53" xfId="287" hidden="1"/>
    <cellStyle name="Hyperlink 2 53" xfId="352" hidden="1"/>
    <cellStyle name="Hyperlink 2 53" xfId="417" hidden="1"/>
    <cellStyle name="Hyperlink 2 53" xfId="482" hidden="1"/>
    <cellStyle name="Hyperlink 2 53" xfId="547" hidden="1"/>
    <cellStyle name="Hyperlink 2 53" xfId="612" hidden="1"/>
    <cellStyle name="Hyperlink 2 53" xfId="677" hidden="1"/>
    <cellStyle name="Hyperlink 2 53" xfId="741" hidden="1"/>
    <cellStyle name="Hyperlink 2 53" xfId="805" hidden="1"/>
    <cellStyle name="Hyperlink 2 54" xfId="128" hidden="1"/>
    <cellStyle name="Hyperlink 2 54" xfId="154" hidden="1"/>
    <cellStyle name="Hyperlink 2 54" xfId="221" hidden="1"/>
    <cellStyle name="Hyperlink 2 54" xfId="286" hidden="1"/>
    <cellStyle name="Hyperlink 2 54" xfId="351" hidden="1"/>
    <cellStyle name="Hyperlink 2 54" xfId="416" hidden="1"/>
    <cellStyle name="Hyperlink 2 54" xfId="481" hidden="1"/>
    <cellStyle name="Hyperlink 2 54" xfId="546" hidden="1"/>
    <cellStyle name="Hyperlink 2 54" xfId="611" hidden="1"/>
    <cellStyle name="Hyperlink 2 54" xfId="676" hidden="1"/>
    <cellStyle name="Hyperlink 2 54" xfId="740" hidden="1"/>
    <cellStyle name="Hyperlink 2 54" xfId="804" hidden="1"/>
    <cellStyle name="Hyperlink 2 55" xfId="129" hidden="1"/>
    <cellStyle name="Hyperlink 2 55" xfId="153" hidden="1"/>
    <cellStyle name="Hyperlink 2 55" xfId="220" hidden="1"/>
    <cellStyle name="Hyperlink 2 55" xfId="285" hidden="1"/>
    <cellStyle name="Hyperlink 2 55" xfId="350" hidden="1"/>
    <cellStyle name="Hyperlink 2 55" xfId="415" hidden="1"/>
    <cellStyle name="Hyperlink 2 55" xfId="480" hidden="1"/>
    <cellStyle name="Hyperlink 2 55" xfId="545" hidden="1"/>
    <cellStyle name="Hyperlink 2 55" xfId="610" hidden="1"/>
    <cellStyle name="Hyperlink 2 55" xfId="675" hidden="1"/>
    <cellStyle name="Hyperlink 2 55" xfId="739" hidden="1"/>
    <cellStyle name="Hyperlink 2 55" xfId="803" hidden="1"/>
    <cellStyle name="Hyperlink 2 56" xfId="130" hidden="1"/>
    <cellStyle name="Hyperlink 2 56" xfId="152" hidden="1"/>
    <cellStyle name="Hyperlink 2 56" xfId="219" hidden="1"/>
    <cellStyle name="Hyperlink 2 56" xfId="284" hidden="1"/>
    <cellStyle name="Hyperlink 2 56" xfId="349" hidden="1"/>
    <cellStyle name="Hyperlink 2 56" xfId="414" hidden="1"/>
    <cellStyle name="Hyperlink 2 56" xfId="479" hidden="1"/>
    <cellStyle name="Hyperlink 2 56" xfId="544" hidden="1"/>
    <cellStyle name="Hyperlink 2 56" xfId="609" hidden="1"/>
    <cellStyle name="Hyperlink 2 56" xfId="674" hidden="1"/>
    <cellStyle name="Hyperlink 2 56" xfId="738" hidden="1"/>
    <cellStyle name="Hyperlink 2 56" xfId="802" hidden="1"/>
    <cellStyle name="Hyperlink 2 57" xfId="131" hidden="1"/>
    <cellStyle name="Hyperlink 2 57" xfId="151" hidden="1"/>
    <cellStyle name="Hyperlink 2 57" xfId="218" hidden="1"/>
    <cellStyle name="Hyperlink 2 57" xfId="283" hidden="1"/>
    <cellStyle name="Hyperlink 2 57" xfId="348" hidden="1"/>
    <cellStyle name="Hyperlink 2 57" xfId="413" hidden="1"/>
    <cellStyle name="Hyperlink 2 57" xfId="478" hidden="1"/>
    <cellStyle name="Hyperlink 2 57" xfId="543" hidden="1"/>
    <cellStyle name="Hyperlink 2 57" xfId="608" hidden="1"/>
    <cellStyle name="Hyperlink 2 57" xfId="673" hidden="1"/>
    <cellStyle name="Hyperlink 2 57" xfId="737" hidden="1"/>
    <cellStyle name="Hyperlink 2 57" xfId="801" hidden="1"/>
    <cellStyle name="Hyperlink 2 58" xfId="132" hidden="1"/>
    <cellStyle name="Hyperlink 2 58" xfId="150" hidden="1"/>
    <cellStyle name="Hyperlink 2 58" xfId="217" hidden="1"/>
    <cellStyle name="Hyperlink 2 58" xfId="282" hidden="1"/>
    <cellStyle name="Hyperlink 2 58" xfId="347" hidden="1"/>
    <cellStyle name="Hyperlink 2 58" xfId="412" hidden="1"/>
    <cellStyle name="Hyperlink 2 58" xfId="477" hidden="1"/>
    <cellStyle name="Hyperlink 2 58" xfId="542" hidden="1"/>
    <cellStyle name="Hyperlink 2 58" xfId="607" hidden="1"/>
    <cellStyle name="Hyperlink 2 58" xfId="672" hidden="1"/>
    <cellStyle name="Hyperlink 2 58" xfId="736" hidden="1"/>
    <cellStyle name="Hyperlink 2 58" xfId="800" hidden="1"/>
    <cellStyle name="Hyperlink 2 59" xfId="133" hidden="1"/>
    <cellStyle name="Hyperlink 2 59" xfId="149" hidden="1"/>
    <cellStyle name="Hyperlink 2 59" xfId="216" hidden="1"/>
    <cellStyle name="Hyperlink 2 59" xfId="281" hidden="1"/>
    <cellStyle name="Hyperlink 2 59" xfId="346" hidden="1"/>
    <cellStyle name="Hyperlink 2 59" xfId="411" hidden="1"/>
    <cellStyle name="Hyperlink 2 59" xfId="476" hidden="1"/>
    <cellStyle name="Hyperlink 2 59" xfId="541" hidden="1"/>
    <cellStyle name="Hyperlink 2 59" xfId="606" hidden="1"/>
    <cellStyle name="Hyperlink 2 59" xfId="671" hidden="1"/>
    <cellStyle name="Hyperlink 2 59" xfId="735" hidden="1"/>
    <cellStyle name="Hyperlink 2 59" xfId="799" hidden="1"/>
    <cellStyle name="Hyperlink 2 6" xfId="80" hidden="1"/>
    <cellStyle name="Hyperlink 2 6" xfId="203" hidden="1"/>
    <cellStyle name="Hyperlink 2 6" xfId="270" hidden="1"/>
    <cellStyle name="Hyperlink 2 6" xfId="335" hidden="1"/>
    <cellStyle name="Hyperlink 2 6" xfId="400" hidden="1"/>
    <cellStyle name="Hyperlink 2 6" xfId="465" hidden="1"/>
    <cellStyle name="Hyperlink 2 6" xfId="530" hidden="1"/>
    <cellStyle name="Hyperlink 2 6" xfId="595" hidden="1"/>
    <cellStyle name="Hyperlink 2 6" xfId="660" hidden="1"/>
    <cellStyle name="Hyperlink 2 6" xfId="725" hidden="1"/>
    <cellStyle name="Hyperlink 2 6" xfId="789" hidden="1"/>
    <cellStyle name="Hyperlink 2 6" xfId="853" hidden="1"/>
    <cellStyle name="Hyperlink 2 60" xfId="134" hidden="1"/>
    <cellStyle name="Hyperlink 2 60" xfId="148" hidden="1"/>
    <cellStyle name="Hyperlink 2 60" xfId="215" hidden="1"/>
    <cellStyle name="Hyperlink 2 60" xfId="280" hidden="1"/>
    <cellStyle name="Hyperlink 2 60" xfId="345" hidden="1"/>
    <cellStyle name="Hyperlink 2 60" xfId="410" hidden="1"/>
    <cellStyle name="Hyperlink 2 60" xfId="475" hidden="1"/>
    <cellStyle name="Hyperlink 2 60" xfId="540" hidden="1"/>
    <cellStyle name="Hyperlink 2 60" xfId="605" hidden="1"/>
    <cellStyle name="Hyperlink 2 60" xfId="670" hidden="1"/>
    <cellStyle name="Hyperlink 2 60" xfId="734" hidden="1"/>
    <cellStyle name="Hyperlink 2 60" xfId="798" hidden="1"/>
    <cellStyle name="Hyperlink 2 61" xfId="135" hidden="1"/>
    <cellStyle name="Hyperlink 2 61" xfId="147" hidden="1"/>
    <cellStyle name="Hyperlink 2 61" xfId="214" hidden="1"/>
    <cellStyle name="Hyperlink 2 61" xfId="279" hidden="1"/>
    <cellStyle name="Hyperlink 2 61" xfId="344" hidden="1"/>
    <cellStyle name="Hyperlink 2 61" xfId="409" hidden="1"/>
    <cellStyle name="Hyperlink 2 61" xfId="474" hidden="1"/>
    <cellStyle name="Hyperlink 2 61" xfId="539" hidden="1"/>
    <cellStyle name="Hyperlink 2 61" xfId="604" hidden="1"/>
    <cellStyle name="Hyperlink 2 61" xfId="669" hidden="1"/>
    <cellStyle name="Hyperlink 2 61" xfId="733" hidden="1"/>
    <cellStyle name="Hyperlink 2 61" xfId="797" hidden="1"/>
    <cellStyle name="Hyperlink 2 62" xfId="136" hidden="1"/>
    <cellStyle name="Hyperlink 2 62" xfId="146" hidden="1"/>
    <cellStyle name="Hyperlink 2 62" xfId="213" hidden="1"/>
    <cellStyle name="Hyperlink 2 62" xfId="278" hidden="1"/>
    <cellStyle name="Hyperlink 2 62" xfId="343" hidden="1"/>
    <cellStyle name="Hyperlink 2 62" xfId="408" hidden="1"/>
    <cellStyle name="Hyperlink 2 62" xfId="473" hidden="1"/>
    <cellStyle name="Hyperlink 2 62" xfId="538" hidden="1"/>
    <cellStyle name="Hyperlink 2 62" xfId="603" hidden="1"/>
    <cellStyle name="Hyperlink 2 62" xfId="668" hidden="1"/>
    <cellStyle name="Hyperlink 2 62" xfId="732" hidden="1"/>
    <cellStyle name="Hyperlink 2 62" xfId="796" hidden="1"/>
    <cellStyle name="Hyperlink 2 63" xfId="137" hidden="1"/>
    <cellStyle name="Hyperlink 2 63" xfId="145" hidden="1"/>
    <cellStyle name="Hyperlink 2 63" xfId="212" hidden="1"/>
    <cellStyle name="Hyperlink 2 63" xfId="277" hidden="1"/>
    <cellStyle name="Hyperlink 2 63" xfId="342" hidden="1"/>
    <cellStyle name="Hyperlink 2 63" xfId="407" hidden="1"/>
    <cellStyle name="Hyperlink 2 63" xfId="472" hidden="1"/>
    <cellStyle name="Hyperlink 2 63" xfId="537" hidden="1"/>
    <cellStyle name="Hyperlink 2 63" xfId="602" hidden="1"/>
    <cellStyle name="Hyperlink 2 63" xfId="667" hidden="1"/>
    <cellStyle name="Hyperlink 2 63" xfId="731" hidden="1"/>
    <cellStyle name="Hyperlink 2 63" xfId="795" hidden="1"/>
    <cellStyle name="Hyperlink 2 64" xfId="138" hidden="1"/>
    <cellStyle name="Hyperlink 2 64" xfId="144" hidden="1"/>
    <cellStyle name="Hyperlink 2 64" xfId="211" hidden="1"/>
    <cellStyle name="Hyperlink 2 64" xfId="276" hidden="1"/>
    <cellStyle name="Hyperlink 2 64" xfId="341" hidden="1"/>
    <cellStyle name="Hyperlink 2 64" xfId="406" hidden="1"/>
    <cellStyle name="Hyperlink 2 64" xfId="471" hidden="1"/>
    <cellStyle name="Hyperlink 2 64" xfId="536" hidden="1"/>
    <cellStyle name="Hyperlink 2 64" xfId="601" hidden="1"/>
    <cellStyle name="Hyperlink 2 64" xfId="666" hidden="1"/>
    <cellStyle name="Hyperlink 2 64" xfId="730" hidden="1"/>
    <cellStyle name="Hyperlink 2 64" xfId="794" hidden="1"/>
    <cellStyle name="Hyperlink 2 65" xfId="139" hidden="1"/>
    <cellStyle name="Hyperlink 2 65" xfId="143" hidden="1"/>
    <cellStyle name="Hyperlink 2 65" xfId="210" hidden="1"/>
    <cellStyle name="Hyperlink 2 65" xfId="275" hidden="1"/>
    <cellStyle name="Hyperlink 2 65" xfId="340" hidden="1"/>
    <cellStyle name="Hyperlink 2 65" xfId="405" hidden="1"/>
    <cellStyle name="Hyperlink 2 65" xfId="470" hidden="1"/>
    <cellStyle name="Hyperlink 2 65" xfId="535" hidden="1"/>
    <cellStyle name="Hyperlink 2 65" xfId="600" hidden="1"/>
    <cellStyle name="Hyperlink 2 65" xfId="665" hidden="1"/>
    <cellStyle name="Hyperlink 2 65" xfId="729" hidden="1"/>
    <cellStyle name="Hyperlink 2 65" xfId="793" hidden="1"/>
    <cellStyle name="Hyperlink 2 66" xfId="140" hidden="1"/>
    <cellStyle name="Hyperlink 2 66" xfId="142" hidden="1"/>
    <cellStyle name="Hyperlink 2 66" xfId="209" hidden="1"/>
    <cellStyle name="Hyperlink 2 66" xfId="274" hidden="1"/>
    <cellStyle name="Hyperlink 2 66" xfId="339" hidden="1"/>
    <cellStyle name="Hyperlink 2 66" xfId="404" hidden="1"/>
    <cellStyle name="Hyperlink 2 66" xfId="469" hidden="1"/>
    <cellStyle name="Hyperlink 2 66" xfId="534" hidden="1"/>
    <cellStyle name="Hyperlink 2 66" xfId="599" hidden="1"/>
    <cellStyle name="Hyperlink 2 66" xfId="664" hidden="1"/>
    <cellStyle name="Hyperlink 2 66" xfId="728" hidden="1"/>
    <cellStyle name="Hyperlink 2 66" xfId="792" hidden="1"/>
    <cellStyle name="Hyperlink 2 7" xfId="81" hidden="1"/>
    <cellStyle name="Hyperlink 2 7" xfId="201" hidden="1"/>
    <cellStyle name="Hyperlink 2 7" xfId="268" hidden="1"/>
    <cellStyle name="Hyperlink 2 7" xfId="333" hidden="1"/>
    <cellStyle name="Hyperlink 2 7" xfId="398" hidden="1"/>
    <cellStyle name="Hyperlink 2 7" xfId="463" hidden="1"/>
    <cellStyle name="Hyperlink 2 7" xfId="528" hidden="1"/>
    <cellStyle name="Hyperlink 2 7" xfId="593" hidden="1"/>
    <cellStyle name="Hyperlink 2 7" xfId="658" hidden="1"/>
    <cellStyle name="Hyperlink 2 7" xfId="723" hidden="1"/>
    <cellStyle name="Hyperlink 2 7" xfId="787" hidden="1"/>
    <cellStyle name="Hyperlink 2 7" xfId="851" hidden="1"/>
    <cellStyle name="Hyperlink 2 8" xfId="82" hidden="1"/>
    <cellStyle name="Hyperlink 2 8" xfId="200" hidden="1"/>
    <cellStyle name="Hyperlink 2 8" xfId="267" hidden="1"/>
    <cellStyle name="Hyperlink 2 8" xfId="332" hidden="1"/>
    <cellStyle name="Hyperlink 2 8" xfId="397" hidden="1"/>
    <cellStyle name="Hyperlink 2 8" xfId="462" hidden="1"/>
    <cellStyle name="Hyperlink 2 8" xfId="527" hidden="1"/>
    <cellStyle name="Hyperlink 2 8" xfId="592" hidden="1"/>
    <cellStyle name="Hyperlink 2 8" xfId="657" hidden="1"/>
    <cellStyle name="Hyperlink 2 8" xfId="722" hidden="1"/>
    <cellStyle name="Hyperlink 2 8" xfId="786" hidden="1"/>
    <cellStyle name="Hyperlink 2 8" xfId="850" hidden="1"/>
    <cellStyle name="Hyperlink 2 9" xfId="83" hidden="1"/>
    <cellStyle name="Hyperlink 2 9" xfId="199" hidden="1"/>
    <cellStyle name="Hyperlink 2 9" xfId="266" hidden="1"/>
    <cellStyle name="Hyperlink 2 9" xfId="331" hidden="1"/>
    <cellStyle name="Hyperlink 2 9" xfId="396" hidden="1"/>
    <cellStyle name="Hyperlink 2 9" xfId="461" hidden="1"/>
    <cellStyle name="Hyperlink 2 9" xfId="526" hidden="1"/>
    <cellStyle name="Hyperlink 2 9" xfId="591" hidden="1"/>
    <cellStyle name="Hyperlink 2 9" xfId="656" hidden="1"/>
    <cellStyle name="Hyperlink 2 9" xfId="721" hidden="1"/>
    <cellStyle name="Hyperlink 2 9" xfId="785" hidden="1"/>
    <cellStyle name="Hyperlink 2 9" xfId="849" hidden="1"/>
    <cellStyle name="Hyperlink 3" xfId="74"/>
    <cellStyle name="Normal" xfId="0" builtinId="0"/>
    <cellStyle name="Normal 2" xfId="3"/>
    <cellStyle name="Normal 2 2" xfId="71"/>
    <cellStyle name="Normal 3" xfId="4"/>
    <cellStyle name="Normal 3 2" xfId="73"/>
    <cellStyle name="Normal 4" xfId="5"/>
    <cellStyle name="Normal 4 2" xfId="7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name="humana-challenge-in-partnership-with-the-clinton-foundation" fillFormulas="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2" growShrinkType="overwriteClear" fillFormulas="1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ExternalData_1" growShrinkType="overwriteClear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cores.nbcsports.msnbc.com/golf/final.asp?tour=PGA" TargetMode="External"/><Relationship Id="rId6" Type="http://schemas.openxmlformats.org/officeDocument/2006/relationships/queryTable" Target="../queryTables/queryTable3.xml"/><Relationship Id="rId5" Type="http://schemas.openxmlformats.org/officeDocument/2006/relationships/queryTable" Target="../queryTables/queryTable2.xml"/><Relationship Id="rId4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314"/>
  <sheetViews>
    <sheetView topLeftCell="A33" workbookViewId="0">
      <selection activeCell="B48" sqref="B48"/>
    </sheetView>
  </sheetViews>
  <sheetFormatPr defaultRowHeight="15" x14ac:dyDescent="0.25"/>
  <cols>
    <col min="1" max="1" width="46" customWidth="1"/>
    <col min="2" max="2" width="22.42578125" customWidth="1"/>
    <col min="3" max="6" width="8.140625" customWidth="1"/>
    <col min="7" max="7" width="8.5703125" customWidth="1"/>
    <col min="8" max="8" width="5.42578125" customWidth="1"/>
    <col min="9" max="9" width="5.140625" style="11" customWidth="1"/>
    <col min="10" max="10" width="10.85546875" bestFit="1" customWidth="1"/>
    <col min="11" max="11" width="6.140625" customWidth="1"/>
    <col min="12" max="12" width="11.140625" bestFit="1" customWidth="1"/>
    <col min="14" max="14" width="8.85546875" bestFit="1" customWidth="1"/>
  </cols>
  <sheetData>
    <row r="1" spans="1:14" x14ac:dyDescent="0.25">
      <c r="A1" s="1" t="s">
        <v>12</v>
      </c>
      <c r="K1" t="s">
        <v>2</v>
      </c>
      <c r="L1" s="2">
        <v>5900000</v>
      </c>
    </row>
    <row r="3" spans="1:14" x14ac:dyDescent="0.25">
      <c r="A3" t="s">
        <v>53</v>
      </c>
    </row>
    <row r="4" spans="1:14" x14ac:dyDescent="0.25">
      <c r="A4" t="s">
        <v>54</v>
      </c>
    </row>
    <row r="5" spans="1:14" x14ac:dyDescent="0.25">
      <c r="A5" t="s">
        <v>55</v>
      </c>
    </row>
    <row r="6" spans="1:14" x14ac:dyDescent="0.25">
      <c r="A6" t="s">
        <v>56</v>
      </c>
      <c r="I6" s="12"/>
      <c r="M6" s="2"/>
    </row>
    <row r="7" spans="1:14" x14ac:dyDescent="0.25">
      <c r="A7" t="s">
        <v>57</v>
      </c>
      <c r="I7" s="12"/>
      <c r="M7" s="2"/>
    </row>
    <row r="8" spans="1:14" x14ac:dyDescent="0.25">
      <c r="A8" t="s">
        <v>58</v>
      </c>
      <c r="I8" s="12"/>
      <c r="M8" s="2"/>
    </row>
    <row r="9" spans="1:14" x14ac:dyDescent="0.25">
      <c r="A9" t="s">
        <v>59</v>
      </c>
      <c r="I9" s="12"/>
      <c r="M9" s="2"/>
    </row>
    <row r="10" spans="1:14" x14ac:dyDescent="0.25">
      <c r="A10" t="s">
        <v>60</v>
      </c>
      <c r="I10" s="12"/>
      <c r="M10" s="2"/>
    </row>
    <row r="11" spans="1:14" x14ac:dyDescent="0.25">
      <c r="A11" t="s">
        <v>61</v>
      </c>
      <c r="I11" s="12"/>
      <c r="M11" s="2"/>
    </row>
    <row r="12" spans="1:14" x14ac:dyDescent="0.25">
      <c r="A12" t="s">
        <v>94</v>
      </c>
      <c r="I12" s="12"/>
      <c r="M12" s="2"/>
    </row>
    <row r="13" spans="1:14" x14ac:dyDescent="0.25">
      <c r="I13" s="12"/>
      <c r="M13" s="2"/>
    </row>
    <row r="14" spans="1:14" x14ac:dyDescent="0.25">
      <c r="A14" s="61" t="s">
        <v>223</v>
      </c>
      <c r="B14" s="61"/>
      <c r="C14" s="61"/>
      <c r="D14" s="61"/>
      <c r="E14" s="61"/>
      <c r="F14" s="61"/>
      <c r="G14" s="61"/>
      <c r="H14" s="61"/>
      <c r="I14" s="61"/>
      <c r="M14" s="2"/>
    </row>
    <row r="15" spans="1:14" x14ac:dyDescent="0.25">
      <c r="A15" s="61" t="s">
        <v>224</v>
      </c>
      <c r="B15" s="61"/>
      <c r="C15" s="61"/>
      <c r="D15" s="61"/>
      <c r="E15" s="61"/>
      <c r="F15" s="61"/>
      <c r="G15" s="61"/>
      <c r="H15" s="61"/>
      <c r="I15" s="61"/>
      <c r="M15" s="2"/>
    </row>
    <row r="16" spans="1:14" x14ac:dyDescent="0.25">
      <c r="A16" s="61" t="s">
        <v>1</v>
      </c>
      <c r="B16" s="61" t="s">
        <v>5</v>
      </c>
      <c r="C16" s="61" t="s">
        <v>131</v>
      </c>
      <c r="D16" s="61" t="s">
        <v>132</v>
      </c>
      <c r="E16" s="61" t="s">
        <v>133</v>
      </c>
      <c r="F16" s="61" t="s">
        <v>134</v>
      </c>
      <c r="G16" s="61" t="s">
        <v>135</v>
      </c>
      <c r="H16" s="61" t="s">
        <v>136</v>
      </c>
      <c r="I16" s="65"/>
      <c r="L16" t="s">
        <v>6</v>
      </c>
      <c r="M16" t="s">
        <v>3</v>
      </c>
      <c r="N16" t="s">
        <v>13</v>
      </c>
    </row>
    <row r="17" spans="1:14" x14ac:dyDescent="0.25">
      <c r="A17" s="61">
        <v>1</v>
      </c>
      <c r="B17" s="61" t="s">
        <v>310</v>
      </c>
      <c r="C17" s="61">
        <v>63</v>
      </c>
      <c r="D17" s="61">
        <v>71</v>
      </c>
      <c r="E17" s="61">
        <v>63</v>
      </c>
      <c r="F17" s="61">
        <v>65</v>
      </c>
      <c r="G17" s="61" t="s">
        <v>314</v>
      </c>
      <c r="H17" s="61" t="s">
        <v>315</v>
      </c>
      <c r="I17" s="62"/>
      <c r="L17">
        <f t="array" ref="L17">IF(ISNUMBER(1*MID(A17,ROW($1:$9),1)),1*MID(A17,MATCH(TRUE,ISNUMBER(1*MID(A17,ROW($1:$9),1)),0),COUNT(1*MID(A17,ROW($1:$9),1))),"")</f>
        <v>1</v>
      </c>
      <c r="M17" s="2">
        <f ca="1">IF(ISNUMBER(I17),I17,IF(L17&lt;71,VLOOKUP(L17,PayOut!$G$2:$H$72,2,FALSE),0))</f>
        <v>1062000</v>
      </c>
      <c r="N17" t="str">
        <f t="shared" ref="N17:N69" si="0">IF(OR(G17="MC",G17="WD"),G17,IF(H17="F","F",IF(ISNUMBER(H17),H17,"NS")))</f>
        <v>F</v>
      </c>
    </row>
    <row r="18" spans="1:14" x14ac:dyDescent="0.25">
      <c r="A18" s="61" t="s">
        <v>316</v>
      </c>
      <c r="B18" s="61" t="s">
        <v>28</v>
      </c>
      <c r="C18" s="61">
        <v>65</v>
      </c>
      <c r="D18" s="61">
        <v>66</v>
      </c>
      <c r="E18" s="61">
        <v>65</v>
      </c>
      <c r="F18" s="61">
        <v>67</v>
      </c>
      <c r="G18" s="61" t="s">
        <v>317</v>
      </c>
      <c r="H18" s="61" t="s">
        <v>315</v>
      </c>
      <c r="I18" s="62"/>
      <c r="L18">
        <f t="array" ref="L18">IF(ISNUMBER(1*MID(A18,ROW($1:$9),1)),1*MID(A18,MATCH(TRUE,ISNUMBER(1*MID(A18,ROW($1:$9),1)),0),COUNT(1*MID(A18,ROW($1:$9),1))),"")</f>
        <v>2</v>
      </c>
      <c r="M18" s="2">
        <f ca="1">IF(ISNUMBER(I18),I18,IF(L18&lt;71,VLOOKUP(L18,PayOut!$G$2:$H$72,2,FALSE),0))</f>
        <v>519200</v>
      </c>
      <c r="N18" t="str">
        <f t="shared" si="0"/>
        <v>F</v>
      </c>
    </row>
    <row r="19" spans="1:14" x14ac:dyDescent="0.25">
      <c r="A19" s="61" t="s">
        <v>316</v>
      </c>
      <c r="B19" s="61" t="s">
        <v>36</v>
      </c>
      <c r="C19" s="61">
        <v>60</v>
      </c>
      <c r="D19" s="61">
        <v>68</v>
      </c>
      <c r="E19" s="61">
        <v>66</v>
      </c>
      <c r="F19" s="61">
        <v>69</v>
      </c>
      <c r="G19" s="61" t="s">
        <v>317</v>
      </c>
      <c r="H19" s="61" t="s">
        <v>315</v>
      </c>
      <c r="I19" s="62"/>
      <c r="L19">
        <f t="array" ref="L19">IF(ISNUMBER(1*MID(A19,ROW($1:$9),1)),1*MID(A19,MATCH(TRUE,ISNUMBER(1*MID(A19,ROW($1:$9),1)),0),COUNT(1*MID(A19,ROW($1:$9),1))),"")</f>
        <v>2</v>
      </c>
      <c r="M19" s="2">
        <f ca="1">IF(ISNUMBER(I19),I19,IF(L19&lt;71,VLOOKUP(L19,PayOut!$G$2:$H$72,2,FALSE),0))</f>
        <v>519200</v>
      </c>
      <c r="N19" t="str">
        <f t="shared" si="0"/>
        <v>F</v>
      </c>
    </row>
    <row r="20" spans="1:14" x14ac:dyDescent="0.25">
      <c r="A20" s="61">
        <v>4</v>
      </c>
      <c r="B20" s="61" t="s">
        <v>243</v>
      </c>
      <c r="C20" s="61">
        <v>67</v>
      </c>
      <c r="D20" s="61">
        <v>67</v>
      </c>
      <c r="E20" s="61">
        <v>66</v>
      </c>
      <c r="F20" s="61">
        <v>64</v>
      </c>
      <c r="G20" s="61" t="s">
        <v>318</v>
      </c>
      <c r="H20" s="61" t="s">
        <v>315</v>
      </c>
      <c r="I20" s="62"/>
      <c r="L20">
        <f t="array" ref="L20">IF(ISNUMBER(1*MID(A20,ROW($1:$9),1)),1*MID(A20,MATCH(TRUE,ISNUMBER(1*MID(A20,ROW($1:$9),1)),0),COUNT(1*MID(A20,ROW($1:$9),1))),"")</f>
        <v>4</v>
      </c>
      <c r="M20" s="2">
        <f ca="1">IF(ISNUMBER(I20),I20,IF(L20&lt;71,VLOOKUP(L20,PayOut!$G$2:$H$72,2,FALSE),0))</f>
        <v>283200</v>
      </c>
      <c r="N20" t="str">
        <f t="shared" si="0"/>
        <v>F</v>
      </c>
    </row>
    <row r="21" spans="1:14" x14ac:dyDescent="0.25">
      <c r="A21" s="61">
        <v>5</v>
      </c>
      <c r="B21" s="61" t="s">
        <v>293</v>
      </c>
      <c r="C21" s="61">
        <v>67</v>
      </c>
      <c r="D21" s="61">
        <v>69</v>
      </c>
      <c r="E21" s="61">
        <v>64</v>
      </c>
      <c r="F21" s="61">
        <v>66</v>
      </c>
      <c r="G21" s="61" t="s">
        <v>319</v>
      </c>
      <c r="H21" s="61" t="s">
        <v>315</v>
      </c>
      <c r="I21" s="62"/>
      <c r="L21">
        <f t="array" ref="L21">IF(ISNUMBER(1*MID(A21,ROW($1:$9),1)),1*MID(A21,MATCH(TRUE,ISNUMBER(1*MID(A21,ROW($1:$9),1)),0),COUNT(1*MID(A21,ROW($1:$9),1))),"")</f>
        <v>5</v>
      </c>
      <c r="M21" s="2">
        <f ca="1">IF(ISNUMBER(I21),I21,IF(L21&lt;71,VLOOKUP(L21,PayOut!$G$2:$H$72,2,FALSE),0))</f>
        <v>236000</v>
      </c>
      <c r="N21" t="str">
        <f t="shared" si="0"/>
        <v>F</v>
      </c>
    </row>
    <row r="22" spans="1:14" x14ac:dyDescent="0.25">
      <c r="A22" s="61">
        <v>6</v>
      </c>
      <c r="B22" s="61" t="s">
        <v>84</v>
      </c>
      <c r="C22" s="61">
        <v>66</v>
      </c>
      <c r="D22" s="61">
        <v>66</v>
      </c>
      <c r="E22" s="61">
        <v>68</v>
      </c>
      <c r="F22" s="61">
        <v>67</v>
      </c>
      <c r="G22" s="61" t="s">
        <v>320</v>
      </c>
      <c r="H22" s="61" t="s">
        <v>315</v>
      </c>
      <c r="I22" s="62"/>
      <c r="L22">
        <f t="array" ref="L22">IF(ISNUMBER(1*MID(A22,ROW($1:$9),1)),1*MID(A22,MATCH(TRUE,ISNUMBER(1*MID(A22,ROW($1:$9),1)),0),COUNT(1*MID(A22,ROW($1:$9),1))),"")</f>
        <v>6</v>
      </c>
      <c r="M22" s="2">
        <f ca="1">IF(ISNUMBER(I22),I22,IF(L22&lt;71,VLOOKUP(L22,PayOut!$G$2:$H$72,2,FALSE),0))</f>
        <v>212399.99999999997</v>
      </c>
      <c r="N22" t="str">
        <f t="shared" si="0"/>
        <v>F</v>
      </c>
    </row>
    <row r="23" spans="1:14" x14ac:dyDescent="0.25">
      <c r="A23" s="61" t="s">
        <v>321</v>
      </c>
      <c r="B23" s="61" t="s">
        <v>253</v>
      </c>
      <c r="C23" s="61">
        <v>68</v>
      </c>
      <c r="D23" s="61">
        <v>68</v>
      </c>
      <c r="E23" s="61">
        <v>64</v>
      </c>
      <c r="F23" s="61">
        <v>69</v>
      </c>
      <c r="G23" s="61" t="s">
        <v>322</v>
      </c>
      <c r="H23" s="61" t="s">
        <v>315</v>
      </c>
      <c r="I23" s="62"/>
      <c r="L23">
        <f t="array" ref="L23">IF(ISNUMBER(1*MID(A23,ROW($1:$9),1)),1*MID(A23,MATCH(TRUE,ISNUMBER(1*MID(A23,ROW($1:$9),1)),0),COUNT(1*MID(A23,ROW($1:$9),1))),"")</f>
        <v>7</v>
      </c>
      <c r="M23" s="2">
        <f ca="1">IF(ISNUMBER(I23),I23,IF(L23&lt;71,VLOOKUP(L23,PayOut!$G$2:$H$72,2,FALSE),0))</f>
        <v>190275</v>
      </c>
      <c r="N23" t="str">
        <f t="shared" si="0"/>
        <v>F</v>
      </c>
    </row>
    <row r="24" spans="1:14" x14ac:dyDescent="0.25">
      <c r="A24" s="61" t="s">
        <v>321</v>
      </c>
      <c r="B24" s="61" t="s">
        <v>282</v>
      </c>
      <c r="C24" s="61">
        <v>68</v>
      </c>
      <c r="D24" s="61">
        <v>66</v>
      </c>
      <c r="E24" s="61">
        <v>69</v>
      </c>
      <c r="F24" s="61">
        <v>66</v>
      </c>
      <c r="G24" s="61" t="s">
        <v>322</v>
      </c>
      <c r="H24" s="61" t="s">
        <v>315</v>
      </c>
      <c r="I24" s="62"/>
      <c r="L24">
        <f t="array" ref="L24">IF(ISNUMBER(1*MID(A24,ROW($1:$9),1)),1*MID(A24,MATCH(TRUE,ISNUMBER(1*MID(A24,ROW($1:$9),1)),0),COUNT(1*MID(A24,ROW($1:$9),1))),"")</f>
        <v>7</v>
      </c>
      <c r="M24" s="2">
        <f ca="1">IF(ISNUMBER(I24),I24,IF(L24&lt;71,VLOOKUP(L24,PayOut!$G$2:$H$72,2,FALSE),0))</f>
        <v>190275</v>
      </c>
      <c r="N24" t="str">
        <f t="shared" si="0"/>
        <v>F</v>
      </c>
    </row>
    <row r="25" spans="1:14" x14ac:dyDescent="0.25">
      <c r="A25" s="61" t="s">
        <v>323</v>
      </c>
      <c r="B25" s="61" t="s">
        <v>108</v>
      </c>
      <c r="C25" s="61">
        <v>67</v>
      </c>
      <c r="D25" s="61">
        <v>66</v>
      </c>
      <c r="E25" s="61">
        <v>66</v>
      </c>
      <c r="F25" s="61">
        <v>71</v>
      </c>
      <c r="G25" s="61" t="s">
        <v>324</v>
      </c>
      <c r="H25" s="61" t="s">
        <v>315</v>
      </c>
      <c r="I25" s="62"/>
      <c r="L25">
        <f t="array" ref="L25">IF(ISNUMBER(1*MID(A25,ROW($1:$9),1)),1*MID(A25,MATCH(TRUE,ISNUMBER(1*MID(A25,ROW($1:$9),1)),0),COUNT(1*MID(A25,ROW($1:$9),1))),"")</f>
        <v>9</v>
      </c>
      <c r="M25" s="2">
        <f ca="1">IF(ISNUMBER(I25),I25,IF(L25&lt;71,VLOOKUP(L25,PayOut!$G$2:$H$72,2,FALSE),0))</f>
        <v>159300</v>
      </c>
      <c r="N25" t="str">
        <f t="shared" si="0"/>
        <v>F</v>
      </c>
    </row>
    <row r="26" spans="1:14" x14ac:dyDescent="0.25">
      <c r="A26" s="61" t="s">
        <v>323</v>
      </c>
      <c r="B26" s="61" t="s">
        <v>34</v>
      </c>
      <c r="C26" s="61">
        <v>66</v>
      </c>
      <c r="D26" s="61">
        <v>67</v>
      </c>
      <c r="E26" s="61">
        <v>68</v>
      </c>
      <c r="F26" s="61">
        <v>69</v>
      </c>
      <c r="G26" s="61" t="s">
        <v>324</v>
      </c>
      <c r="H26" s="61" t="s">
        <v>315</v>
      </c>
      <c r="I26" s="62"/>
      <c r="L26">
        <f t="array" ref="L26">IF(ISNUMBER(1*MID(A26,ROW($1:$9),1)),1*MID(A26,MATCH(TRUE,ISNUMBER(1*MID(A26,ROW($1:$9),1)),0),COUNT(1*MID(A26,ROW($1:$9),1))),"")</f>
        <v>9</v>
      </c>
      <c r="M26" s="2">
        <f ca="1">IF(ISNUMBER(I26),I26,IF(L26&lt;71,VLOOKUP(L26,PayOut!$G$2:$H$72,2,FALSE),0))</f>
        <v>159300</v>
      </c>
      <c r="N26" t="str">
        <f t="shared" si="0"/>
        <v>F</v>
      </c>
    </row>
    <row r="27" spans="1:14" x14ac:dyDescent="0.25">
      <c r="A27" s="61" t="s">
        <v>323</v>
      </c>
      <c r="B27" s="61" t="s">
        <v>280</v>
      </c>
      <c r="C27" s="61">
        <v>68</v>
      </c>
      <c r="D27" s="61">
        <v>66</v>
      </c>
      <c r="E27" s="61">
        <v>65</v>
      </c>
      <c r="F27" s="61">
        <v>71</v>
      </c>
      <c r="G27" s="61" t="s">
        <v>324</v>
      </c>
      <c r="H27" s="61" t="s">
        <v>315</v>
      </c>
      <c r="I27" s="62"/>
      <c r="L27">
        <f t="array" ref="L27">IF(ISNUMBER(1*MID(A27,ROW($1:$9),1)),1*MID(A27,MATCH(TRUE,ISNUMBER(1*MID(A27,ROW($1:$9),1)),0),COUNT(1*MID(A27,ROW($1:$9),1))),"")</f>
        <v>9</v>
      </c>
      <c r="M27" s="2">
        <f ca="1">IF(ISNUMBER(I27),I27,IF(L27&lt;71,VLOOKUP(L27,PayOut!$G$2:$H$72,2,FALSE),0))</f>
        <v>159300</v>
      </c>
      <c r="N27" t="str">
        <f t="shared" si="0"/>
        <v>F</v>
      </c>
    </row>
    <row r="28" spans="1:14" x14ac:dyDescent="0.25">
      <c r="A28" s="61" t="s">
        <v>325</v>
      </c>
      <c r="B28" s="61" t="s">
        <v>25</v>
      </c>
      <c r="C28" s="61">
        <v>67</v>
      </c>
      <c r="D28" s="61">
        <v>67</v>
      </c>
      <c r="E28" s="61">
        <v>69</v>
      </c>
      <c r="F28" s="61">
        <v>68</v>
      </c>
      <c r="G28" s="61" t="s">
        <v>326</v>
      </c>
      <c r="H28" s="61" t="s">
        <v>315</v>
      </c>
      <c r="I28" s="62"/>
      <c r="L28">
        <f t="array" ref="L28">IF(ISNUMBER(1*MID(A28,ROW($1:$9),1)),1*MID(A28,MATCH(TRUE,ISNUMBER(1*MID(A28,ROW($1:$9),1)),0),COUNT(1*MID(A28,ROW($1:$9),1))),"")</f>
        <v>12</v>
      </c>
      <c r="M28" s="2">
        <f ca="1">IF(ISNUMBER(I28),I28,IF(L28&lt;71,VLOOKUP(L28,PayOut!$G$2:$H$72,2,FALSE),0))</f>
        <v>112100</v>
      </c>
      <c r="N28" t="str">
        <f t="shared" si="0"/>
        <v>F</v>
      </c>
    </row>
    <row r="29" spans="1:14" x14ac:dyDescent="0.25">
      <c r="A29" s="61" t="s">
        <v>325</v>
      </c>
      <c r="B29" s="61" t="s">
        <v>106</v>
      </c>
      <c r="C29" s="61">
        <v>68</v>
      </c>
      <c r="D29" s="61">
        <v>68</v>
      </c>
      <c r="E29" s="61">
        <v>68</v>
      </c>
      <c r="F29" s="61">
        <v>67</v>
      </c>
      <c r="G29" s="61" t="s">
        <v>326</v>
      </c>
      <c r="H29" s="61" t="s">
        <v>315</v>
      </c>
      <c r="I29" s="62"/>
      <c r="L29">
        <f t="array" ref="L29">IF(ISNUMBER(1*MID(A29,ROW($1:$9),1)),1*MID(A29,MATCH(TRUE,ISNUMBER(1*MID(A29,ROW($1:$9),1)),0),COUNT(1*MID(A29,ROW($1:$9),1))),"")</f>
        <v>12</v>
      </c>
      <c r="M29" s="2">
        <f ca="1">IF(ISNUMBER(I29),I29,IF(L29&lt;71,VLOOKUP(L29,PayOut!$G$2:$H$72,2,FALSE),0))</f>
        <v>112100</v>
      </c>
      <c r="N29" t="str">
        <f t="shared" si="0"/>
        <v>F</v>
      </c>
    </row>
    <row r="30" spans="1:14" x14ac:dyDescent="0.25">
      <c r="A30" s="61" t="s">
        <v>325</v>
      </c>
      <c r="B30" s="61" t="s">
        <v>196</v>
      </c>
      <c r="C30" s="61">
        <v>71</v>
      </c>
      <c r="D30" s="61">
        <v>65</v>
      </c>
      <c r="E30" s="61">
        <v>64</v>
      </c>
      <c r="F30" s="61">
        <v>71</v>
      </c>
      <c r="G30" s="61" t="s">
        <v>326</v>
      </c>
      <c r="H30" s="61" t="s">
        <v>315</v>
      </c>
      <c r="I30" s="62"/>
      <c r="L30">
        <f t="array" ref="L30">IF(ISNUMBER(1*MID(A30,ROW($1:$9),1)),1*MID(A30,MATCH(TRUE,ISNUMBER(1*MID(A30,ROW($1:$9),1)),0),COUNT(1*MID(A30,ROW($1:$9),1))),"")</f>
        <v>12</v>
      </c>
      <c r="M30" s="2">
        <f ca="1">IF(ISNUMBER(I30),I30,IF(L30&lt;71,VLOOKUP(L30,PayOut!$G$2:$H$72,2,FALSE),0))</f>
        <v>112100</v>
      </c>
      <c r="N30" t="str">
        <f t="shared" si="0"/>
        <v>F</v>
      </c>
    </row>
    <row r="31" spans="1:14" x14ac:dyDescent="0.25">
      <c r="A31" s="61" t="s">
        <v>325</v>
      </c>
      <c r="B31" s="61" t="s">
        <v>278</v>
      </c>
      <c r="C31" s="61">
        <v>70</v>
      </c>
      <c r="D31" s="61">
        <v>65</v>
      </c>
      <c r="E31" s="61">
        <v>66</v>
      </c>
      <c r="F31" s="61">
        <v>70</v>
      </c>
      <c r="G31" s="61" t="s">
        <v>326</v>
      </c>
      <c r="H31" s="61" t="s">
        <v>315</v>
      </c>
      <c r="I31" s="62"/>
      <c r="L31">
        <f t="array" ref="L31">IF(ISNUMBER(1*MID(A31,ROW($1:$9),1)),1*MID(A31,MATCH(TRUE,ISNUMBER(1*MID(A31,ROW($1:$9),1)),0),COUNT(1*MID(A31,ROW($1:$9),1))),"")</f>
        <v>12</v>
      </c>
      <c r="M31" s="2">
        <f ca="1">IF(ISNUMBER(I31),I31,IF(L31&lt;71,VLOOKUP(L31,PayOut!$G$2:$H$72,2,FALSE),0))</f>
        <v>112100</v>
      </c>
      <c r="N31" t="str">
        <f t="shared" si="0"/>
        <v>F</v>
      </c>
    </row>
    <row r="32" spans="1:14" x14ac:dyDescent="0.25">
      <c r="A32" s="61" t="s">
        <v>325</v>
      </c>
      <c r="B32" s="61" t="s">
        <v>245</v>
      </c>
      <c r="C32" s="61">
        <v>72</v>
      </c>
      <c r="D32" s="61">
        <v>68</v>
      </c>
      <c r="E32" s="61">
        <v>66</v>
      </c>
      <c r="F32" s="61">
        <v>65</v>
      </c>
      <c r="G32" s="61" t="s">
        <v>326</v>
      </c>
      <c r="H32" s="61" t="s">
        <v>315</v>
      </c>
      <c r="I32" s="62"/>
      <c r="L32">
        <f t="array" ref="L32">IF(ISNUMBER(1*MID(A32,ROW($1:$9),1)),1*MID(A32,MATCH(TRUE,ISNUMBER(1*MID(A32,ROW($1:$9),1)),0),COUNT(1*MID(A32,ROW($1:$9),1))),"")</f>
        <v>12</v>
      </c>
      <c r="M32" s="2">
        <f ca="1">IF(ISNUMBER(I32),I32,IF(L32&lt;71,VLOOKUP(L32,PayOut!$G$2:$H$72,2,FALSE),0))</f>
        <v>112100</v>
      </c>
      <c r="N32" t="str">
        <f t="shared" si="0"/>
        <v>F</v>
      </c>
    </row>
    <row r="33" spans="1:14" x14ac:dyDescent="0.25">
      <c r="A33" s="61" t="s">
        <v>325</v>
      </c>
      <c r="B33" s="61" t="s">
        <v>270</v>
      </c>
      <c r="C33" s="61">
        <v>70</v>
      </c>
      <c r="D33" s="61">
        <v>68</v>
      </c>
      <c r="E33" s="61">
        <v>68</v>
      </c>
      <c r="F33" s="61">
        <v>65</v>
      </c>
      <c r="G33" s="61" t="s">
        <v>326</v>
      </c>
      <c r="H33" s="61" t="s">
        <v>315</v>
      </c>
      <c r="I33" s="62"/>
      <c r="L33">
        <f t="array" ref="L33">IF(ISNUMBER(1*MID(A33,ROW($1:$9),1)),1*MID(A33,MATCH(TRUE,ISNUMBER(1*MID(A33,ROW($1:$9),1)),0),COUNT(1*MID(A33,ROW($1:$9),1))),"")</f>
        <v>12</v>
      </c>
      <c r="M33" s="2">
        <f ca="1">IF(ISNUMBER(I33),I33,IF(L33&lt;71,VLOOKUP(L33,PayOut!$G$2:$H$72,2,FALSE),0))</f>
        <v>112100</v>
      </c>
      <c r="N33" t="str">
        <f t="shared" si="0"/>
        <v>F</v>
      </c>
    </row>
    <row r="34" spans="1:14" x14ac:dyDescent="0.25">
      <c r="A34" s="61" t="s">
        <v>327</v>
      </c>
      <c r="B34" s="61" t="s">
        <v>200</v>
      </c>
      <c r="C34" s="61">
        <v>66</v>
      </c>
      <c r="D34" s="61">
        <v>67</v>
      </c>
      <c r="E34" s="61">
        <v>73</v>
      </c>
      <c r="F34" s="61">
        <v>66</v>
      </c>
      <c r="G34" s="61" t="s">
        <v>328</v>
      </c>
      <c r="H34" s="61" t="s">
        <v>315</v>
      </c>
      <c r="I34" s="62"/>
      <c r="L34">
        <f t="array" ref="L34">IF(ISNUMBER(1*MID(A34,ROW($1:$9),1)),1*MID(A34,MATCH(TRUE,ISNUMBER(1*MID(A34,ROW($1:$9),1)),0),COUNT(1*MID(A34,ROW($1:$9),1))),"")</f>
        <v>18</v>
      </c>
      <c r="M34" s="2">
        <f ca="1">IF(ISNUMBER(I34),I34,IF(L34&lt;71,VLOOKUP(L34,PayOut!$G$2:$H$72,2,FALSE),0))</f>
        <v>64723</v>
      </c>
      <c r="N34" t="str">
        <f t="shared" si="0"/>
        <v>F</v>
      </c>
    </row>
    <row r="35" spans="1:14" x14ac:dyDescent="0.25">
      <c r="A35" s="61" t="s">
        <v>327</v>
      </c>
      <c r="B35" s="61" t="s">
        <v>259</v>
      </c>
      <c r="C35" s="61">
        <v>71</v>
      </c>
      <c r="D35" s="61">
        <v>68</v>
      </c>
      <c r="E35" s="61">
        <v>68</v>
      </c>
      <c r="F35" s="61">
        <v>65</v>
      </c>
      <c r="G35" s="61" t="s">
        <v>328</v>
      </c>
      <c r="H35" s="61" t="s">
        <v>315</v>
      </c>
      <c r="I35" s="62"/>
      <c r="L35">
        <f t="array" ref="L35">IF(ISNUMBER(1*MID(A35,ROW($1:$9),1)),1*MID(A35,MATCH(TRUE,ISNUMBER(1*MID(A35,ROW($1:$9),1)),0),COUNT(1*MID(A35,ROW($1:$9),1))),"")</f>
        <v>18</v>
      </c>
      <c r="M35" s="2">
        <f ca="1">IF(ISNUMBER(I35),I35,IF(L35&lt;71,VLOOKUP(L35,PayOut!$G$2:$H$72,2,FALSE),0))</f>
        <v>64723</v>
      </c>
      <c r="N35" t="str">
        <f t="shared" si="0"/>
        <v>F</v>
      </c>
    </row>
    <row r="36" spans="1:14" x14ac:dyDescent="0.25">
      <c r="A36" s="61" t="s">
        <v>327</v>
      </c>
      <c r="B36" s="61" t="s">
        <v>195</v>
      </c>
      <c r="C36" s="61">
        <v>68</v>
      </c>
      <c r="D36" s="61">
        <v>66</v>
      </c>
      <c r="E36" s="61">
        <v>68</v>
      </c>
      <c r="F36" s="61">
        <v>70</v>
      </c>
      <c r="G36" s="61" t="s">
        <v>328</v>
      </c>
      <c r="H36" s="61" t="s">
        <v>315</v>
      </c>
      <c r="I36" s="62"/>
      <c r="L36">
        <f t="array" ref="L36">IF(ISNUMBER(1*MID(A36,ROW($1:$9),1)),1*MID(A36,MATCH(TRUE,ISNUMBER(1*MID(A36,ROW($1:$9),1)),0),COUNT(1*MID(A36,ROW($1:$9),1))),"")</f>
        <v>18</v>
      </c>
      <c r="M36" s="2">
        <f ca="1">IF(ISNUMBER(I36),I36,IF(L36&lt;71,VLOOKUP(L36,PayOut!$G$2:$H$72,2,FALSE),0))</f>
        <v>64723</v>
      </c>
      <c r="N36" t="str">
        <f t="shared" si="0"/>
        <v>F</v>
      </c>
    </row>
    <row r="37" spans="1:14" x14ac:dyDescent="0.25">
      <c r="A37" s="61" t="s">
        <v>327</v>
      </c>
      <c r="B37" s="61" t="s">
        <v>284</v>
      </c>
      <c r="C37" s="61">
        <v>65</v>
      </c>
      <c r="D37" s="61">
        <v>67</v>
      </c>
      <c r="E37" s="61">
        <v>72</v>
      </c>
      <c r="F37" s="61">
        <v>68</v>
      </c>
      <c r="G37" s="61" t="s">
        <v>328</v>
      </c>
      <c r="H37" s="61" t="s">
        <v>315</v>
      </c>
      <c r="I37" s="62"/>
      <c r="L37">
        <f t="array" ref="L37">IF(ISNUMBER(1*MID(A37,ROW($1:$9),1)),1*MID(A37,MATCH(TRUE,ISNUMBER(1*MID(A37,ROW($1:$9),1)),0),COUNT(1*MID(A37,ROW($1:$9),1))),"")</f>
        <v>18</v>
      </c>
      <c r="M37" s="2">
        <f ca="1">IF(ISNUMBER(I37),I37,IF(L37&lt;71,VLOOKUP(L37,PayOut!$G$2:$H$72,2,FALSE),0))</f>
        <v>64723</v>
      </c>
      <c r="N37" t="str">
        <f t="shared" si="0"/>
        <v>F</v>
      </c>
    </row>
    <row r="38" spans="1:14" x14ac:dyDescent="0.25">
      <c r="A38" s="61" t="s">
        <v>327</v>
      </c>
      <c r="B38" s="61" t="s">
        <v>26</v>
      </c>
      <c r="C38" s="61">
        <v>73</v>
      </c>
      <c r="D38" s="61">
        <v>66</v>
      </c>
      <c r="E38" s="61">
        <v>64</v>
      </c>
      <c r="F38" s="61">
        <v>69</v>
      </c>
      <c r="G38" s="61" t="s">
        <v>328</v>
      </c>
      <c r="H38" s="61" t="s">
        <v>315</v>
      </c>
      <c r="I38" s="62"/>
      <c r="L38">
        <f t="array" ref="L38">IF(ISNUMBER(1*MID(A38,ROW($1:$9),1)),1*MID(A38,MATCH(TRUE,ISNUMBER(1*MID(A38,ROW($1:$9),1)),0),COUNT(1*MID(A38,ROW($1:$9),1))),"")</f>
        <v>18</v>
      </c>
      <c r="M38" s="2">
        <f ca="1">IF(ISNUMBER(I38),I38,IF(L38&lt;71,VLOOKUP(L38,PayOut!$G$2:$H$72,2,FALSE),0))</f>
        <v>64723</v>
      </c>
      <c r="N38" t="str">
        <f t="shared" si="0"/>
        <v>F</v>
      </c>
    </row>
    <row r="39" spans="1:14" x14ac:dyDescent="0.25">
      <c r="A39" s="61" t="s">
        <v>327</v>
      </c>
      <c r="B39" s="61" t="s">
        <v>72</v>
      </c>
      <c r="C39" s="61">
        <v>71</v>
      </c>
      <c r="D39" s="61">
        <v>65</v>
      </c>
      <c r="E39" s="61">
        <v>66</v>
      </c>
      <c r="F39" s="61">
        <v>70</v>
      </c>
      <c r="G39" s="61" t="s">
        <v>328</v>
      </c>
      <c r="H39" s="61" t="s">
        <v>315</v>
      </c>
      <c r="I39" s="62"/>
      <c r="L39">
        <f t="array" ref="L39">IF(ISNUMBER(1*MID(A39,ROW($1:$9),1)),1*MID(A39,MATCH(TRUE,ISNUMBER(1*MID(A39,ROW($1:$9),1)),0),COUNT(1*MID(A39,ROW($1:$9),1))),"")</f>
        <v>18</v>
      </c>
      <c r="M39" s="2">
        <f ca="1">IF(ISNUMBER(I39),I39,IF(L39&lt;71,VLOOKUP(L39,PayOut!$G$2:$H$72,2,FALSE),0))</f>
        <v>64723</v>
      </c>
      <c r="N39" t="str">
        <f t="shared" si="0"/>
        <v>F</v>
      </c>
    </row>
    <row r="40" spans="1:14" x14ac:dyDescent="0.25">
      <c r="A40" s="61" t="s">
        <v>327</v>
      </c>
      <c r="B40" s="61" t="s">
        <v>289</v>
      </c>
      <c r="C40" s="61">
        <v>70</v>
      </c>
      <c r="D40" s="61">
        <v>65</v>
      </c>
      <c r="E40" s="61">
        <v>68</v>
      </c>
      <c r="F40" s="61">
        <v>69</v>
      </c>
      <c r="G40" s="61" t="s">
        <v>328</v>
      </c>
      <c r="H40" s="61" t="s">
        <v>315</v>
      </c>
      <c r="I40" s="62"/>
      <c r="L40">
        <f t="array" ref="L40">IF(ISNUMBER(1*MID(A40,ROW($1:$9),1)),1*MID(A40,MATCH(TRUE,ISNUMBER(1*MID(A40,ROW($1:$9),1)),0),COUNT(1*MID(A40,ROW($1:$9),1))),"")</f>
        <v>18</v>
      </c>
      <c r="M40" s="2">
        <f ca="1">IF(ISNUMBER(I40),I40,IF(L40&lt;71,VLOOKUP(L40,PayOut!$G$2:$H$72,2,FALSE),0))</f>
        <v>64723</v>
      </c>
      <c r="N40" t="str">
        <f t="shared" si="0"/>
        <v>F</v>
      </c>
    </row>
    <row r="41" spans="1:14" x14ac:dyDescent="0.25">
      <c r="A41" s="61" t="s">
        <v>327</v>
      </c>
      <c r="B41" s="61" t="s">
        <v>235</v>
      </c>
      <c r="C41" s="61">
        <v>66</v>
      </c>
      <c r="D41" s="61">
        <v>65</v>
      </c>
      <c r="E41" s="61">
        <v>67</v>
      </c>
      <c r="F41" s="61">
        <v>74</v>
      </c>
      <c r="G41" s="61" t="s">
        <v>328</v>
      </c>
      <c r="H41" s="61" t="s">
        <v>315</v>
      </c>
      <c r="I41" s="62"/>
      <c r="L41">
        <f t="array" ref="L41">IF(ISNUMBER(1*MID(A41,ROW($1:$9),1)),1*MID(A41,MATCH(TRUE,ISNUMBER(1*MID(A41,ROW($1:$9),1)),0),COUNT(1*MID(A41,ROW($1:$9),1))),"")</f>
        <v>18</v>
      </c>
      <c r="M41" s="2">
        <f ca="1">IF(ISNUMBER(I41),I41,IF(L41&lt;71,VLOOKUP(L41,PayOut!$G$2:$H$72,2,FALSE),0))</f>
        <v>64723</v>
      </c>
      <c r="N41" t="str">
        <f t="shared" si="0"/>
        <v>F</v>
      </c>
    </row>
    <row r="42" spans="1:14" x14ac:dyDescent="0.25">
      <c r="A42" s="61" t="s">
        <v>327</v>
      </c>
      <c r="B42" s="61" t="s">
        <v>257</v>
      </c>
      <c r="C42" s="61">
        <v>66</v>
      </c>
      <c r="D42" s="61">
        <v>68</v>
      </c>
      <c r="E42" s="61">
        <v>69</v>
      </c>
      <c r="F42" s="61">
        <v>69</v>
      </c>
      <c r="G42" s="61" t="s">
        <v>328</v>
      </c>
      <c r="H42" s="61" t="s">
        <v>315</v>
      </c>
      <c r="I42" s="62"/>
      <c r="L42">
        <f t="array" ref="L42">IF(ISNUMBER(1*MID(A42,ROW($1:$9),1)),1*MID(A42,MATCH(TRUE,ISNUMBER(1*MID(A42,ROW($1:$9),1)),0),COUNT(1*MID(A42,ROW($1:$9),1))),"")</f>
        <v>18</v>
      </c>
      <c r="M42" s="2">
        <f ca="1">IF(ISNUMBER(I42),I42,IF(L42&lt;71,VLOOKUP(L42,PayOut!$G$2:$H$72,2,FALSE),0))</f>
        <v>64723</v>
      </c>
      <c r="N42" t="str">
        <f t="shared" si="0"/>
        <v>F</v>
      </c>
    </row>
    <row r="43" spans="1:14" x14ac:dyDescent="0.25">
      <c r="A43" s="61" t="s">
        <v>327</v>
      </c>
      <c r="B43" s="61" t="s">
        <v>85</v>
      </c>
      <c r="C43" s="61">
        <v>68</v>
      </c>
      <c r="D43" s="61">
        <v>67</v>
      </c>
      <c r="E43" s="61">
        <v>68</v>
      </c>
      <c r="F43" s="61">
        <v>69</v>
      </c>
      <c r="G43" s="61" t="s">
        <v>328</v>
      </c>
      <c r="H43" s="61" t="s">
        <v>315</v>
      </c>
      <c r="I43" s="62"/>
      <c r="L43">
        <f t="array" ref="L43">IF(ISNUMBER(1*MID(A43,ROW($1:$9),1)),1*MID(A43,MATCH(TRUE,ISNUMBER(1*MID(A43,ROW($1:$9),1)),0),COUNT(1*MID(A43,ROW($1:$9),1))),"")</f>
        <v>18</v>
      </c>
      <c r="M43" s="2">
        <f ca="1">IF(ISNUMBER(I43),I43,IF(L43&lt;71,VLOOKUP(L43,PayOut!$G$2:$H$72,2,FALSE),0))</f>
        <v>64723</v>
      </c>
      <c r="N43" t="str">
        <f t="shared" si="0"/>
        <v>F</v>
      </c>
    </row>
    <row r="44" spans="1:14" x14ac:dyDescent="0.25">
      <c r="A44" s="61" t="s">
        <v>329</v>
      </c>
      <c r="B44" s="61" t="s">
        <v>302</v>
      </c>
      <c r="C44" s="61">
        <v>67</v>
      </c>
      <c r="D44" s="61">
        <v>70</v>
      </c>
      <c r="E44" s="61">
        <v>67</v>
      </c>
      <c r="F44" s="61">
        <v>69</v>
      </c>
      <c r="G44" s="61" t="s">
        <v>330</v>
      </c>
      <c r="H44" s="61" t="s">
        <v>315</v>
      </c>
      <c r="I44" s="62"/>
      <c r="L44">
        <f t="array" ref="L44">IF(ISNUMBER(1*MID(A44,ROW($1:$9),1)),1*MID(A44,MATCH(TRUE,ISNUMBER(1*MID(A44,ROW($1:$9),1)),0),COUNT(1*MID(A44,ROW($1:$9),1))),"")</f>
        <v>28</v>
      </c>
      <c r="M44" s="2">
        <f ca="1">IF(ISNUMBER(I44),I44,IF(L44&lt;71,VLOOKUP(L44,PayOut!$G$2:$H$72,2,FALSE),0))</f>
        <v>39235</v>
      </c>
      <c r="N44" t="str">
        <f t="shared" si="0"/>
        <v>F</v>
      </c>
    </row>
    <row r="45" spans="1:14" x14ac:dyDescent="0.25">
      <c r="A45" s="61" t="s">
        <v>329</v>
      </c>
      <c r="B45" s="61" t="s">
        <v>241</v>
      </c>
      <c r="C45" s="61">
        <v>72</v>
      </c>
      <c r="D45" s="61">
        <v>67</v>
      </c>
      <c r="E45" s="61">
        <v>64</v>
      </c>
      <c r="F45" s="61">
        <v>70</v>
      </c>
      <c r="G45" s="61" t="s">
        <v>330</v>
      </c>
      <c r="H45" s="61" t="s">
        <v>315</v>
      </c>
      <c r="I45" s="62"/>
      <c r="L45">
        <f t="array" ref="L45">IF(ISNUMBER(1*MID(A45,ROW($1:$9),1)),1*MID(A45,MATCH(TRUE,ISNUMBER(1*MID(A45,ROW($1:$9),1)),0),COUNT(1*MID(A45,ROW($1:$9),1))),"")</f>
        <v>28</v>
      </c>
      <c r="M45" s="2">
        <f ca="1">IF(ISNUMBER(I45),I45,IF(L45&lt;71,VLOOKUP(L45,PayOut!$G$2:$H$72,2,FALSE),0))</f>
        <v>39235</v>
      </c>
      <c r="N45" t="str">
        <f t="shared" si="0"/>
        <v>F</v>
      </c>
    </row>
    <row r="46" spans="1:14" x14ac:dyDescent="0.25">
      <c r="A46" s="61" t="s">
        <v>329</v>
      </c>
      <c r="B46" s="61" t="s">
        <v>32</v>
      </c>
      <c r="C46" s="61">
        <v>71</v>
      </c>
      <c r="D46" s="61">
        <v>68</v>
      </c>
      <c r="E46" s="61">
        <v>64</v>
      </c>
      <c r="F46" s="61">
        <v>70</v>
      </c>
      <c r="G46" s="61" t="s">
        <v>330</v>
      </c>
      <c r="H46" s="61" t="s">
        <v>315</v>
      </c>
      <c r="I46" s="62"/>
      <c r="L46">
        <f t="array" ref="L46">IF(ISNUMBER(1*MID(A46,ROW($1:$9),1)),1*MID(A46,MATCH(TRUE,ISNUMBER(1*MID(A46,ROW($1:$9),1)),0),COUNT(1*MID(A46,ROW($1:$9),1))),"")</f>
        <v>28</v>
      </c>
      <c r="M46" s="2">
        <f ca="1">IF(ISNUMBER(I46),I46,IF(L46&lt;71,VLOOKUP(L46,PayOut!$G$2:$H$72,2,FALSE),0))</f>
        <v>39235</v>
      </c>
      <c r="N46" t="str">
        <f t="shared" si="0"/>
        <v>F</v>
      </c>
    </row>
    <row r="47" spans="1:14" x14ac:dyDescent="0.25">
      <c r="A47" s="61" t="s">
        <v>329</v>
      </c>
      <c r="B47" s="61" t="s">
        <v>141</v>
      </c>
      <c r="C47" s="61">
        <v>68</v>
      </c>
      <c r="D47" s="61">
        <v>67</v>
      </c>
      <c r="E47" s="61">
        <v>69</v>
      </c>
      <c r="F47" s="61">
        <v>69</v>
      </c>
      <c r="G47" s="61" t="s">
        <v>330</v>
      </c>
      <c r="H47" s="61" t="s">
        <v>315</v>
      </c>
      <c r="I47" s="62"/>
      <c r="L47">
        <f t="array" ref="L47">IF(ISNUMBER(1*MID(A47,ROW($1:$9),1)),1*MID(A47,MATCH(TRUE,ISNUMBER(1*MID(A47,ROW($1:$9),1)),0),COUNT(1*MID(A47,ROW($1:$9),1))),"")</f>
        <v>28</v>
      </c>
      <c r="M47" s="2">
        <f ca="1">IF(ISNUMBER(I47),I47,IF(L47&lt;71,VLOOKUP(L47,PayOut!$G$2:$H$72,2,FALSE),0))</f>
        <v>39235</v>
      </c>
      <c r="N47" t="str">
        <f t="shared" si="0"/>
        <v>F</v>
      </c>
    </row>
    <row r="48" spans="1:14" x14ac:dyDescent="0.25">
      <c r="A48" s="61" t="s">
        <v>329</v>
      </c>
      <c r="B48" s="61" t="s">
        <v>116</v>
      </c>
      <c r="C48" s="61">
        <v>67</v>
      </c>
      <c r="D48" s="61">
        <v>68</v>
      </c>
      <c r="E48" s="61">
        <v>69</v>
      </c>
      <c r="F48" s="61">
        <v>69</v>
      </c>
      <c r="G48" s="61" t="s">
        <v>330</v>
      </c>
      <c r="H48" s="61" t="s">
        <v>315</v>
      </c>
      <c r="I48" s="62"/>
      <c r="L48">
        <f t="array" ref="L48">IF(ISNUMBER(1*MID(A48,ROW($1:$9),1)),1*MID(A48,MATCH(TRUE,ISNUMBER(1*MID(A48,ROW($1:$9),1)),0),COUNT(1*MID(A48,ROW($1:$9),1))),"")</f>
        <v>28</v>
      </c>
      <c r="M48" s="2">
        <f ca="1">IF(ISNUMBER(I48),I48,IF(L48&lt;71,VLOOKUP(L48,PayOut!$G$2:$H$72,2,FALSE),0))</f>
        <v>39235</v>
      </c>
      <c r="N48" t="str">
        <f t="shared" si="0"/>
        <v>F</v>
      </c>
    </row>
    <row r="49" spans="1:14" x14ac:dyDescent="0.25">
      <c r="A49" s="65" t="s">
        <v>329</v>
      </c>
      <c r="B49" s="65" t="s">
        <v>312</v>
      </c>
      <c r="C49" s="65">
        <v>67</v>
      </c>
      <c r="D49" s="65">
        <v>70</v>
      </c>
      <c r="E49" s="65">
        <v>69</v>
      </c>
      <c r="F49" s="65">
        <v>67</v>
      </c>
      <c r="G49" s="65" t="s">
        <v>330</v>
      </c>
      <c r="H49" s="65" t="s">
        <v>315</v>
      </c>
      <c r="I49" s="62"/>
      <c r="L49">
        <f t="array" ref="L49">IF(ISNUMBER(1*MID(A49,ROW($1:$9),1)),1*MID(A49,MATCH(TRUE,ISNUMBER(1*MID(A49,ROW($1:$9),1)),0),COUNT(1*MID(A49,ROW($1:$9),1))),"")</f>
        <v>28</v>
      </c>
      <c r="M49" s="2">
        <f ca="1">IF(ISNUMBER(I49),I49,IF(L49&lt;71,VLOOKUP(L49,PayOut!$G$2:$H$72,2,FALSE),0))</f>
        <v>39235</v>
      </c>
      <c r="N49" t="str">
        <f t="shared" si="0"/>
        <v>F</v>
      </c>
    </row>
    <row r="50" spans="1:14" x14ac:dyDescent="0.25">
      <c r="A50" s="65" t="s">
        <v>331</v>
      </c>
      <c r="B50" s="65" t="s">
        <v>292</v>
      </c>
      <c r="C50" s="65">
        <v>68</v>
      </c>
      <c r="D50" s="65">
        <v>69</v>
      </c>
      <c r="E50" s="65">
        <v>70</v>
      </c>
      <c r="F50" s="65">
        <v>67</v>
      </c>
      <c r="G50" s="65" t="s">
        <v>332</v>
      </c>
      <c r="H50" s="65" t="s">
        <v>315</v>
      </c>
      <c r="I50" s="62"/>
      <c r="L50">
        <f t="array" ref="L50">IF(ISNUMBER(1*MID(A50,ROW($1:$9),1)),1*MID(A50,MATCH(TRUE,ISNUMBER(1*MID(A50,ROW($1:$9),1)),0),COUNT(1*MID(A50,ROW($1:$9),1))),"")</f>
        <v>34</v>
      </c>
      <c r="M50" s="2">
        <f ca="1">IF(ISNUMBER(I50),I50,IF(L50&lt;71,VLOOKUP(L50,PayOut!$G$2:$H$72,2,FALSE),0))</f>
        <v>29795</v>
      </c>
      <c r="N50" t="str">
        <f t="shared" si="0"/>
        <v>F</v>
      </c>
    </row>
    <row r="51" spans="1:14" x14ac:dyDescent="0.25">
      <c r="A51" s="65" t="s">
        <v>331</v>
      </c>
      <c r="B51" s="65" t="s">
        <v>23</v>
      </c>
      <c r="C51" s="65">
        <v>67</v>
      </c>
      <c r="D51" s="65">
        <v>69</v>
      </c>
      <c r="E51" s="65">
        <v>68</v>
      </c>
      <c r="F51" s="65">
        <v>70</v>
      </c>
      <c r="G51" s="65" t="s">
        <v>332</v>
      </c>
      <c r="H51" s="65" t="s">
        <v>315</v>
      </c>
      <c r="I51" s="62"/>
      <c r="L51">
        <f t="array" ref="L51">IF(ISNUMBER(1*MID(A51,ROW($1:$9),1)),1*MID(A51,MATCH(TRUE,ISNUMBER(1*MID(A51,ROW($1:$9),1)),0),COUNT(1*MID(A51,ROW($1:$9),1))),"")</f>
        <v>34</v>
      </c>
      <c r="M51" s="2">
        <f ca="1">IF(ISNUMBER(I51),I51,IF(L51&lt;71,VLOOKUP(L51,PayOut!$G$2:$H$72,2,FALSE),0))</f>
        <v>29795</v>
      </c>
      <c r="N51" t="str">
        <f t="shared" si="0"/>
        <v>F</v>
      </c>
    </row>
    <row r="52" spans="1:14" x14ac:dyDescent="0.25">
      <c r="A52" s="65" t="s">
        <v>331</v>
      </c>
      <c r="B52" s="65" t="s">
        <v>252</v>
      </c>
      <c r="C52" s="65">
        <v>65</v>
      </c>
      <c r="D52" s="65">
        <v>71</v>
      </c>
      <c r="E52" s="65">
        <v>67</v>
      </c>
      <c r="F52" s="65">
        <v>71</v>
      </c>
      <c r="G52" s="65" t="s">
        <v>332</v>
      </c>
      <c r="H52" s="65" t="s">
        <v>315</v>
      </c>
      <c r="I52" s="62"/>
      <c r="L52">
        <f t="array" ref="L52">IF(ISNUMBER(1*MID(A52,ROW($1:$9),1)),1*MID(A52,MATCH(TRUE,ISNUMBER(1*MID(A52,ROW($1:$9),1)),0),COUNT(1*MID(A52,ROW($1:$9),1))),"")</f>
        <v>34</v>
      </c>
      <c r="M52" s="2">
        <f ca="1">IF(ISNUMBER(I52),I52,IF(L52&lt;71,VLOOKUP(L52,PayOut!$G$2:$H$72,2,FALSE),0))</f>
        <v>29795</v>
      </c>
      <c r="N52" t="str">
        <f t="shared" si="0"/>
        <v>F</v>
      </c>
    </row>
    <row r="53" spans="1:14" x14ac:dyDescent="0.25">
      <c r="A53" s="65" t="s">
        <v>331</v>
      </c>
      <c r="B53" s="65" t="s">
        <v>138</v>
      </c>
      <c r="C53" s="65">
        <v>70</v>
      </c>
      <c r="D53" s="65">
        <v>69</v>
      </c>
      <c r="E53" s="65">
        <v>67</v>
      </c>
      <c r="F53" s="65">
        <v>68</v>
      </c>
      <c r="G53" s="65" t="s">
        <v>332</v>
      </c>
      <c r="H53" s="65" t="s">
        <v>315</v>
      </c>
      <c r="I53" s="62"/>
      <c r="L53">
        <f t="array" ref="L53">IF(ISNUMBER(1*MID(A53,ROW($1:$9),1)),1*MID(A53,MATCH(TRUE,ISNUMBER(1*MID(A53,ROW($1:$9),1)),0),COUNT(1*MID(A53,ROW($1:$9),1))),"")</f>
        <v>34</v>
      </c>
      <c r="M53" s="2">
        <f ca="1">IF(ISNUMBER(I53),I53,IF(L53&lt;71,VLOOKUP(L53,PayOut!$G$2:$H$72,2,FALSE),0))</f>
        <v>29795</v>
      </c>
      <c r="N53" t="str">
        <f t="shared" si="0"/>
        <v>F</v>
      </c>
    </row>
    <row r="54" spans="1:14" x14ac:dyDescent="0.25">
      <c r="A54" s="65" t="s">
        <v>331</v>
      </c>
      <c r="B54" s="65" t="s">
        <v>48</v>
      </c>
      <c r="C54" s="65">
        <v>68</v>
      </c>
      <c r="D54" s="65">
        <v>68</v>
      </c>
      <c r="E54" s="65">
        <v>68</v>
      </c>
      <c r="F54" s="65">
        <v>70</v>
      </c>
      <c r="G54" s="65" t="s">
        <v>332</v>
      </c>
      <c r="H54" s="65" t="s">
        <v>315</v>
      </c>
      <c r="I54" s="62"/>
      <c r="L54">
        <f t="array" ref="L54">IF(ISNUMBER(1*MID(A54,ROW($1:$9),1)),1*MID(A54,MATCH(TRUE,ISNUMBER(1*MID(A54,ROW($1:$9),1)),0),COUNT(1*MID(A54,ROW($1:$9),1))),"")</f>
        <v>34</v>
      </c>
      <c r="M54" s="2">
        <f ca="1">IF(ISNUMBER(I54),I54,IF(L54&lt;71,VLOOKUP(L54,PayOut!$G$2:$H$72,2,FALSE),0))</f>
        <v>29795</v>
      </c>
      <c r="N54" t="str">
        <f t="shared" si="0"/>
        <v>F</v>
      </c>
    </row>
    <row r="55" spans="1:14" x14ac:dyDescent="0.25">
      <c r="A55" s="65" t="s">
        <v>331</v>
      </c>
      <c r="B55" s="65" t="s">
        <v>43</v>
      </c>
      <c r="C55" s="65">
        <v>70</v>
      </c>
      <c r="D55" s="65">
        <v>66</v>
      </c>
      <c r="E55" s="65">
        <v>68</v>
      </c>
      <c r="F55" s="65">
        <v>70</v>
      </c>
      <c r="G55" s="65" t="s">
        <v>332</v>
      </c>
      <c r="H55" s="65" t="s">
        <v>315</v>
      </c>
      <c r="I55" s="62"/>
      <c r="L55">
        <f t="array" ref="L55">IF(ISNUMBER(1*MID(A55,ROW($1:$9),1)),1*MID(A55,MATCH(TRUE,ISNUMBER(1*MID(A55,ROW($1:$9),1)),0),COUNT(1*MID(A55,ROW($1:$9),1))),"")</f>
        <v>34</v>
      </c>
      <c r="M55" s="2">
        <f ca="1">IF(ISNUMBER(I55),I55,IF(L55&lt;71,VLOOKUP(L55,PayOut!$G$2:$H$72,2,FALSE),0))</f>
        <v>29795</v>
      </c>
      <c r="N55" t="str">
        <f t="shared" si="0"/>
        <v>F</v>
      </c>
    </row>
    <row r="56" spans="1:14" x14ac:dyDescent="0.25">
      <c r="A56" s="65" t="s">
        <v>333</v>
      </c>
      <c r="B56" s="65" t="s">
        <v>274</v>
      </c>
      <c r="C56" s="65">
        <v>71</v>
      </c>
      <c r="D56" s="65">
        <v>67</v>
      </c>
      <c r="E56" s="65">
        <v>69</v>
      </c>
      <c r="F56" s="65">
        <v>68</v>
      </c>
      <c r="G56" s="65" t="s">
        <v>334</v>
      </c>
      <c r="H56" s="65" t="s">
        <v>315</v>
      </c>
      <c r="I56" s="62"/>
      <c r="L56">
        <f t="array" ref="L56">IF(ISNUMBER(1*MID(A56,ROW($1:$9),1)),1*MID(A56,MATCH(TRUE,ISNUMBER(1*MID(A56,ROW($1:$9),1)),0),COUNT(1*MID(A56,ROW($1:$9),1))),"")</f>
        <v>40</v>
      </c>
      <c r="M56" s="2">
        <f ca="1">IF(ISNUMBER(I56),I56,IF(L56&lt;71,VLOOKUP(L56,PayOut!$G$2:$H$72,2,FALSE),0))</f>
        <v>19663.090909090908</v>
      </c>
      <c r="N56" t="str">
        <f t="shared" si="0"/>
        <v>F</v>
      </c>
    </row>
    <row r="57" spans="1:14" x14ac:dyDescent="0.25">
      <c r="A57" s="65" t="s">
        <v>333</v>
      </c>
      <c r="B57" s="65" t="s">
        <v>250</v>
      </c>
      <c r="C57" s="65">
        <v>66</v>
      </c>
      <c r="D57" s="65">
        <v>68</v>
      </c>
      <c r="E57" s="65">
        <v>68</v>
      </c>
      <c r="F57" s="65">
        <v>73</v>
      </c>
      <c r="G57" s="65" t="s">
        <v>334</v>
      </c>
      <c r="H57" s="65" t="s">
        <v>315</v>
      </c>
      <c r="I57" s="62"/>
      <c r="L57">
        <f t="array" ref="L57">IF(ISNUMBER(1*MID(A57,ROW($1:$9),1)),1*MID(A57,MATCH(TRUE,ISNUMBER(1*MID(A57,ROW($1:$9),1)),0),COUNT(1*MID(A57,ROW($1:$9),1))),"")</f>
        <v>40</v>
      </c>
      <c r="M57" s="2">
        <f ca="1">IF(ISNUMBER(I57),I57,IF(L57&lt;71,VLOOKUP(L57,PayOut!$G$2:$H$72,2,FALSE),0))</f>
        <v>19663.090909090908</v>
      </c>
      <c r="N57" t="str">
        <f t="shared" si="0"/>
        <v>F</v>
      </c>
    </row>
    <row r="58" spans="1:14" x14ac:dyDescent="0.25">
      <c r="A58" s="65" t="s">
        <v>333</v>
      </c>
      <c r="B58" s="65" t="s">
        <v>264</v>
      </c>
      <c r="C58" s="65">
        <v>71</v>
      </c>
      <c r="D58" s="65">
        <v>66</v>
      </c>
      <c r="E58" s="65">
        <v>69</v>
      </c>
      <c r="F58" s="65">
        <v>69</v>
      </c>
      <c r="G58" s="65" t="s">
        <v>334</v>
      </c>
      <c r="H58" s="65" t="s">
        <v>315</v>
      </c>
      <c r="I58" s="62"/>
      <c r="L58">
        <f t="array" ref="L58">IF(ISNUMBER(1*MID(A58,ROW($1:$9),1)),1*MID(A58,MATCH(TRUE,ISNUMBER(1*MID(A58,ROW($1:$9),1)),0),COUNT(1*MID(A58,ROW($1:$9),1))),"")</f>
        <v>40</v>
      </c>
      <c r="M58" s="2">
        <f ca="1">IF(ISNUMBER(I58),I58,IF(L58&lt;71,VLOOKUP(L58,PayOut!$G$2:$H$72,2,FALSE),0))</f>
        <v>19663.090909090908</v>
      </c>
      <c r="N58" t="str">
        <f t="shared" si="0"/>
        <v>F</v>
      </c>
    </row>
    <row r="59" spans="1:14" x14ac:dyDescent="0.25">
      <c r="A59" s="65" t="s">
        <v>333</v>
      </c>
      <c r="B59" s="65" t="s">
        <v>82</v>
      </c>
      <c r="C59" s="65">
        <v>70</v>
      </c>
      <c r="D59" s="65">
        <v>67</v>
      </c>
      <c r="E59" s="65">
        <v>68</v>
      </c>
      <c r="F59" s="65">
        <v>70</v>
      </c>
      <c r="G59" s="65" t="s">
        <v>334</v>
      </c>
      <c r="H59" s="65" t="s">
        <v>315</v>
      </c>
      <c r="I59" s="62"/>
      <c r="L59">
        <f t="array" ref="L59">IF(ISNUMBER(1*MID(A59,ROW($1:$9),1)),1*MID(A59,MATCH(TRUE,ISNUMBER(1*MID(A59,ROW($1:$9),1)),0),COUNT(1*MID(A59,ROW($1:$9),1))),"")</f>
        <v>40</v>
      </c>
      <c r="M59" s="2">
        <f ca="1">IF(ISNUMBER(I59),I59,IF(L59&lt;71,VLOOKUP(L59,PayOut!$G$2:$H$72,2,FALSE),0))</f>
        <v>19663.090909090908</v>
      </c>
      <c r="N59" t="str">
        <f t="shared" si="0"/>
        <v>F</v>
      </c>
    </row>
    <row r="60" spans="1:14" x14ac:dyDescent="0.25">
      <c r="A60" s="65" t="s">
        <v>333</v>
      </c>
      <c r="B60" s="65" t="s">
        <v>197</v>
      </c>
      <c r="C60" s="65">
        <v>67</v>
      </c>
      <c r="D60" s="65">
        <v>72</v>
      </c>
      <c r="E60" s="65">
        <v>68</v>
      </c>
      <c r="F60" s="65">
        <v>68</v>
      </c>
      <c r="G60" s="65" t="s">
        <v>334</v>
      </c>
      <c r="H60" s="65" t="s">
        <v>315</v>
      </c>
      <c r="I60" s="62"/>
      <c r="L60">
        <f t="array" ref="L60">IF(ISNUMBER(1*MID(A60,ROW($1:$9),1)),1*MID(A60,MATCH(TRUE,ISNUMBER(1*MID(A60,ROW($1:$9),1)),0),COUNT(1*MID(A60,ROW($1:$9),1))),"")</f>
        <v>40</v>
      </c>
      <c r="M60" s="2">
        <f ca="1">IF(ISNUMBER(I60),I60,IF(L60&lt;71,VLOOKUP(L60,PayOut!$G$2:$H$72,2,FALSE),0))</f>
        <v>19663.090909090908</v>
      </c>
      <c r="N60" t="str">
        <f t="shared" si="0"/>
        <v>F</v>
      </c>
    </row>
    <row r="61" spans="1:14" x14ac:dyDescent="0.25">
      <c r="A61" s="65" t="s">
        <v>333</v>
      </c>
      <c r="B61" s="65" t="s">
        <v>69</v>
      </c>
      <c r="C61" s="65">
        <v>70</v>
      </c>
      <c r="D61" s="65">
        <v>70</v>
      </c>
      <c r="E61" s="65">
        <v>67</v>
      </c>
      <c r="F61" s="65">
        <v>68</v>
      </c>
      <c r="G61" s="65" t="s">
        <v>334</v>
      </c>
      <c r="H61" s="65" t="s">
        <v>315</v>
      </c>
      <c r="I61" s="62"/>
      <c r="L61">
        <f t="array" ref="L61">IF(ISNUMBER(1*MID(A61,ROW($1:$9),1)),1*MID(A61,MATCH(TRUE,ISNUMBER(1*MID(A61,ROW($1:$9),1)),0),COUNT(1*MID(A61,ROW($1:$9),1))),"")</f>
        <v>40</v>
      </c>
      <c r="M61" s="2">
        <f ca="1">IF(ISNUMBER(I61),I61,IF(L61&lt;71,VLOOKUP(L61,PayOut!$G$2:$H$72,2,FALSE),0))</f>
        <v>19663.090909090908</v>
      </c>
      <c r="N61" t="str">
        <f t="shared" si="0"/>
        <v>F</v>
      </c>
    </row>
    <row r="62" spans="1:14" x14ac:dyDescent="0.25">
      <c r="A62" s="65" t="s">
        <v>333</v>
      </c>
      <c r="B62" s="65" t="s">
        <v>119</v>
      </c>
      <c r="C62" s="65">
        <v>72</v>
      </c>
      <c r="D62" s="65">
        <v>66</v>
      </c>
      <c r="E62" s="65">
        <v>66</v>
      </c>
      <c r="F62" s="65">
        <v>71</v>
      </c>
      <c r="G62" s="65" t="s">
        <v>334</v>
      </c>
      <c r="H62" s="65" t="s">
        <v>315</v>
      </c>
      <c r="I62" s="62"/>
      <c r="L62">
        <f t="array" ref="L62">IF(ISNUMBER(1*MID(A62,ROW($1:$9),1)),1*MID(A62,MATCH(TRUE,ISNUMBER(1*MID(A62,ROW($1:$9),1)),0),COUNT(1*MID(A62,ROW($1:$9),1))),"")</f>
        <v>40</v>
      </c>
      <c r="M62" s="2">
        <f ca="1">IF(ISNUMBER(I62),I62,IF(L62&lt;71,VLOOKUP(L62,PayOut!$G$2:$H$72,2,FALSE),0))</f>
        <v>19663.090909090908</v>
      </c>
      <c r="N62" t="str">
        <f t="shared" si="0"/>
        <v>F</v>
      </c>
    </row>
    <row r="63" spans="1:14" x14ac:dyDescent="0.25">
      <c r="A63" s="65" t="s">
        <v>333</v>
      </c>
      <c r="B63" s="65" t="s">
        <v>30</v>
      </c>
      <c r="C63" s="65">
        <v>66</v>
      </c>
      <c r="D63" s="65">
        <v>70</v>
      </c>
      <c r="E63" s="65">
        <v>68</v>
      </c>
      <c r="F63" s="65">
        <v>71</v>
      </c>
      <c r="G63" s="65" t="s">
        <v>334</v>
      </c>
      <c r="H63" s="65" t="s">
        <v>315</v>
      </c>
      <c r="I63" s="62"/>
      <c r="L63">
        <f t="array" ref="L63">IF(ISNUMBER(1*MID(A63,ROW($1:$9),1)),1*MID(A63,MATCH(TRUE,ISNUMBER(1*MID(A63,ROW($1:$9),1)),0),COUNT(1*MID(A63,ROW($1:$9),1))),"")</f>
        <v>40</v>
      </c>
      <c r="M63" s="2">
        <f ca="1">IF(ISNUMBER(I63),I63,IF(L63&lt;71,VLOOKUP(L63,PayOut!$G$2:$H$72,2,FALSE),0))</f>
        <v>19663.090909090908</v>
      </c>
      <c r="N63" t="str">
        <f t="shared" si="0"/>
        <v>F</v>
      </c>
    </row>
    <row r="64" spans="1:14" x14ac:dyDescent="0.25">
      <c r="A64" s="65" t="s">
        <v>333</v>
      </c>
      <c r="B64" s="65" t="s">
        <v>291</v>
      </c>
      <c r="C64" s="65">
        <v>70</v>
      </c>
      <c r="D64" s="65">
        <v>68</v>
      </c>
      <c r="E64" s="65">
        <v>68</v>
      </c>
      <c r="F64" s="65">
        <v>69</v>
      </c>
      <c r="G64" s="65" t="s">
        <v>334</v>
      </c>
      <c r="H64" s="65" t="s">
        <v>315</v>
      </c>
      <c r="I64" s="62"/>
      <c r="L64">
        <f t="array" ref="L64">IF(ISNUMBER(1*MID(A64,ROW($1:$9),1)),1*MID(A64,MATCH(TRUE,ISNUMBER(1*MID(A64,ROW($1:$9),1)),0),COUNT(1*MID(A64,ROW($1:$9),1))),"")</f>
        <v>40</v>
      </c>
      <c r="M64" s="2">
        <f ca="1">IF(ISNUMBER(I64),I64,IF(L64&lt;71,VLOOKUP(L64,PayOut!$G$2:$H$72,2,FALSE),0))</f>
        <v>19663.090909090908</v>
      </c>
      <c r="N64" t="str">
        <f t="shared" si="0"/>
        <v>F</v>
      </c>
    </row>
    <row r="65" spans="1:14" x14ac:dyDescent="0.25">
      <c r="A65" s="65" t="s">
        <v>333</v>
      </c>
      <c r="B65" s="65" t="s">
        <v>80</v>
      </c>
      <c r="C65" s="65">
        <v>70</v>
      </c>
      <c r="D65" s="65">
        <v>66</v>
      </c>
      <c r="E65" s="65">
        <v>67</v>
      </c>
      <c r="F65" s="65">
        <v>72</v>
      </c>
      <c r="G65" s="65" t="s">
        <v>334</v>
      </c>
      <c r="H65" s="65" t="s">
        <v>315</v>
      </c>
      <c r="I65" s="62"/>
      <c r="L65">
        <f t="array" ref="L65">IF(ISNUMBER(1*MID(A65,ROW($1:$9),1)),1*MID(A65,MATCH(TRUE,ISNUMBER(1*MID(A65,ROW($1:$9),1)),0),COUNT(1*MID(A65,ROW($1:$9),1))),"")</f>
        <v>40</v>
      </c>
      <c r="M65" s="2">
        <f ca="1">IF(ISNUMBER(I65),I65,IF(L65&lt;71,VLOOKUP(L65,PayOut!$G$2:$H$72,2,FALSE),0))</f>
        <v>19663.090909090908</v>
      </c>
      <c r="N65" t="str">
        <f t="shared" si="0"/>
        <v>F</v>
      </c>
    </row>
    <row r="66" spans="1:14" x14ac:dyDescent="0.25">
      <c r="A66" s="65" t="s">
        <v>333</v>
      </c>
      <c r="B66" s="65" t="s">
        <v>227</v>
      </c>
      <c r="C66" s="65">
        <v>68</v>
      </c>
      <c r="D66" s="65">
        <v>69</v>
      </c>
      <c r="E66" s="65">
        <v>67</v>
      </c>
      <c r="F66" s="65">
        <v>71</v>
      </c>
      <c r="G66" s="65" t="s">
        <v>334</v>
      </c>
      <c r="H66" s="65" t="s">
        <v>315</v>
      </c>
      <c r="I66" s="62"/>
      <c r="L66">
        <f t="array" ref="L66">IF(ISNUMBER(1*MID(A66,ROW($1:$9),1)),1*MID(A66,MATCH(TRUE,ISNUMBER(1*MID(A66,ROW($1:$9),1)),0),COUNT(1*MID(A66,ROW($1:$9),1))),"")</f>
        <v>40</v>
      </c>
      <c r="M66" s="2">
        <f ca="1">IF(ISNUMBER(I66),I66,IF(L66&lt;71,VLOOKUP(L66,PayOut!$G$2:$H$72,2,FALSE),0))</f>
        <v>19663.090909090908</v>
      </c>
      <c r="N66" t="str">
        <f t="shared" si="0"/>
        <v>F</v>
      </c>
    </row>
    <row r="67" spans="1:14" x14ac:dyDescent="0.25">
      <c r="A67" s="65" t="s">
        <v>335</v>
      </c>
      <c r="B67" s="65" t="s">
        <v>295</v>
      </c>
      <c r="C67" s="65">
        <v>73</v>
      </c>
      <c r="D67" s="65">
        <v>66</v>
      </c>
      <c r="E67" s="65">
        <v>66</v>
      </c>
      <c r="F67" s="65">
        <v>71</v>
      </c>
      <c r="G67" s="65" t="s">
        <v>336</v>
      </c>
      <c r="H67" s="65" t="s">
        <v>315</v>
      </c>
      <c r="I67" s="62"/>
      <c r="L67">
        <f t="array" ref="L67">IF(ISNUMBER(1*MID(A67,ROW($1:$9),1)),1*MID(A67,MATCH(TRUE,ISNUMBER(1*MID(A67,ROW($1:$9),1)),0),COUNT(1*MID(A67,ROW($1:$9),1))),"")</f>
        <v>51</v>
      </c>
      <c r="M67" s="2">
        <f ca="1">IF(ISNUMBER(I67),I67,IF(L67&lt;71,VLOOKUP(L67,PayOut!$G$2:$H$72,2,FALSE),0))</f>
        <v>13884.666666666666</v>
      </c>
      <c r="N67" t="str">
        <f t="shared" si="0"/>
        <v>F</v>
      </c>
    </row>
    <row r="68" spans="1:14" x14ac:dyDescent="0.25">
      <c r="A68" s="65" t="s">
        <v>335</v>
      </c>
      <c r="B68" s="65" t="s">
        <v>95</v>
      </c>
      <c r="C68" s="65">
        <v>70</v>
      </c>
      <c r="D68" s="65">
        <v>70</v>
      </c>
      <c r="E68" s="65">
        <v>67</v>
      </c>
      <c r="F68" s="65">
        <v>69</v>
      </c>
      <c r="G68" s="65" t="s">
        <v>336</v>
      </c>
      <c r="H68" s="65" t="s">
        <v>315</v>
      </c>
      <c r="I68" s="62"/>
      <c r="L68">
        <f t="array" ref="L68">IF(ISNUMBER(1*MID(A68,ROW($1:$9),1)),1*MID(A68,MATCH(TRUE,ISNUMBER(1*MID(A68,ROW($1:$9),1)),0),COUNT(1*MID(A68,ROW($1:$9),1))),"")</f>
        <v>51</v>
      </c>
      <c r="M68" s="2">
        <f ca="1">IF(ISNUMBER(I68),I68,IF(L68&lt;71,VLOOKUP(L68,PayOut!$G$2:$H$72,2,FALSE),0))</f>
        <v>13884.666666666666</v>
      </c>
      <c r="N68" t="str">
        <f t="shared" si="0"/>
        <v>F</v>
      </c>
    </row>
    <row r="69" spans="1:14" x14ac:dyDescent="0.25">
      <c r="A69" s="65" t="s">
        <v>335</v>
      </c>
      <c r="B69" s="65" t="s">
        <v>222</v>
      </c>
      <c r="C69" s="65">
        <v>66</v>
      </c>
      <c r="D69" s="65">
        <v>70</v>
      </c>
      <c r="E69" s="65">
        <v>70</v>
      </c>
      <c r="F69" s="65">
        <v>70</v>
      </c>
      <c r="G69" s="65" t="s">
        <v>336</v>
      </c>
      <c r="H69" s="65" t="s">
        <v>315</v>
      </c>
      <c r="I69" s="62"/>
      <c r="L69">
        <f t="array" ref="L69">IF(ISNUMBER(1*MID(A69,ROW($1:$9),1)),1*MID(A69,MATCH(TRUE,ISNUMBER(1*MID(A69,ROW($1:$9),1)),0),COUNT(1*MID(A69,ROW($1:$9),1))),"")</f>
        <v>51</v>
      </c>
      <c r="M69" s="2">
        <f ca="1">IF(ISNUMBER(I69),I69,IF(L69&lt;71,VLOOKUP(L69,PayOut!$G$2:$H$72,2,FALSE),0))</f>
        <v>13884.666666666666</v>
      </c>
      <c r="N69" t="str">
        <f t="shared" si="0"/>
        <v>F</v>
      </c>
    </row>
    <row r="70" spans="1:14" x14ac:dyDescent="0.25">
      <c r="A70" s="65" t="s">
        <v>335</v>
      </c>
      <c r="B70" s="65" t="s">
        <v>96</v>
      </c>
      <c r="C70" s="65">
        <v>69</v>
      </c>
      <c r="D70" s="65">
        <v>67</v>
      </c>
      <c r="E70" s="65">
        <v>68</v>
      </c>
      <c r="F70" s="65">
        <v>72</v>
      </c>
      <c r="G70" s="65" t="s">
        <v>336</v>
      </c>
      <c r="H70" s="65" t="s">
        <v>315</v>
      </c>
      <c r="I70" s="62"/>
      <c r="L70">
        <f t="array" ref="L70">IF(ISNUMBER(1*MID(A70,ROW($1:$9),1)),1*MID(A70,MATCH(TRUE,ISNUMBER(1*MID(A70,ROW($1:$9),1)),0),COUNT(1*MID(A70,ROW($1:$9),1))),"")</f>
        <v>51</v>
      </c>
      <c r="M70" s="2">
        <f ca="1">IF(ISNUMBER(I70),I70,IF(L70&lt;71,VLOOKUP(L70,PayOut!$G$2:$H$72,2,FALSE),0))</f>
        <v>13884.666666666666</v>
      </c>
      <c r="N70" t="str">
        <f t="shared" ref="N70:N133" si="1">IF(OR(G70="MC",G70="WD"),G70,IF(H70="F","F",IF(ISNUMBER(H70),H70,"NS")))</f>
        <v>F</v>
      </c>
    </row>
    <row r="71" spans="1:14" x14ac:dyDescent="0.25">
      <c r="A71" s="65" t="s">
        <v>335</v>
      </c>
      <c r="B71" s="65" t="s">
        <v>301</v>
      </c>
      <c r="C71" s="65">
        <v>70</v>
      </c>
      <c r="D71" s="65">
        <v>71</v>
      </c>
      <c r="E71" s="65">
        <v>66</v>
      </c>
      <c r="F71" s="65">
        <v>69</v>
      </c>
      <c r="G71" s="65" t="s">
        <v>336</v>
      </c>
      <c r="H71" s="65" t="s">
        <v>315</v>
      </c>
      <c r="I71" s="62"/>
      <c r="L71">
        <f t="array" ref="L71">IF(ISNUMBER(1*MID(A71,ROW($1:$9),1)),1*MID(A71,MATCH(TRUE,ISNUMBER(1*MID(A71,ROW($1:$9),1)),0),COUNT(1*MID(A71,ROW($1:$9),1))),"")</f>
        <v>51</v>
      </c>
      <c r="M71" s="2">
        <f ca="1">IF(ISNUMBER(I71),I71,IF(L71&lt;71,VLOOKUP(L71,PayOut!$G$2:$H$72,2,FALSE),0))</f>
        <v>13884.666666666666</v>
      </c>
      <c r="N71" t="str">
        <f t="shared" si="1"/>
        <v>F</v>
      </c>
    </row>
    <row r="72" spans="1:14" x14ac:dyDescent="0.25">
      <c r="A72" s="65" t="s">
        <v>335</v>
      </c>
      <c r="B72" s="65" t="s">
        <v>288</v>
      </c>
      <c r="C72" s="65">
        <v>68</v>
      </c>
      <c r="D72" s="65">
        <v>70</v>
      </c>
      <c r="E72" s="65">
        <v>68</v>
      </c>
      <c r="F72" s="65">
        <v>70</v>
      </c>
      <c r="G72" s="65" t="s">
        <v>336</v>
      </c>
      <c r="H72" s="65" t="s">
        <v>315</v>
      </c>
      <c r="I72" s="62"/>
      <c r="L72">
        <f t="array" ref="L72">IF(ISNUMBER(1*MID(A72,ROW($1:$9),1)),1*MID(A72,MATCH(TRUE,ISNUMBER(1*MID(A72,ROW($1:$9),1)),0),COUNT(1*MID(A72,ROW($1:$9),1))),"")</f>
        <v>51</v>
      </c>
      <c r="M72" s="2">
        <f ca="1">IF(ISNUMBER(I72),I72,IF(L72&lt;71,VLOOKUP(L72,PayOut!$G$2:$H$72,2,FALSE),0))</f>
        <v>13884.666666666666</v>
      </c>
      <c r="N72" t="str">
        <f t="shared" si="1"/>
        <v>F</v>
      </c>
    </row>
    <row r="73" spans="1:14" x14ac:dyDescent="0.25">
      <c r="A73" s="65" t="s">
        <v>337</v>
      </c>
      <c r="B73" s="65" t="s">
        <v>121</v>
      </c>
      <c r="C73" s="65">
        <v>71</v>
      </c>
      <c r="D73" s="65">
        <v>68</v>
      </c>
      <c r="E73" s="65">
        <v>66</v>
      </c>
      <c r="F73" s="65">
        <v>72</v>
      </c>
      <c r="G73" s="65" t="s">
        <v>338</v>
      </c>
      <c r="H73" s="65" t="s">
        <v>315</v>
      </c>
      <c r="I73" s="62"/>
      <c r="L73">
        <f t="array" ref="L73">IF(ISNUMBER(1*MID(A73,ROW($1:$9),1)),1*MID(A73,MATCH(TRUE,ISNUMBER(1*MID(A73,ROW($1:$9),1)),0),COUNT(1*MID(A73,ROW($1:$9),1))),"")</f>
        <v>57</v>
      </c>
      <c r="M73" s="2">
        <f ca="1">IF(ISNUMBER(I73),I73,IF(L73&lt;71,VLOOKUP(L73,PayOut!$G$2:$H$72,2,FALSE),0))</f>
        <v>12921</v>
      </c>
      <c r="N73" t="str">
        <f t="shared" si="1"/>
        <v>F</v>
      </c>
    </row>
    <row r="74" spans="1:14" x14ac:dyDescent="0.25">
      <c r="A74" s="65" t="s">
        <v>337</v>
      </c>
      <c r="B74" s="65" t="s">
        <v>237</v>
      </c>
      <c r="C74" s="65">
        <v>69</v>
      </c>
      <c r="D74" s="65">
        <v>70</v>
      </c>
      <c r="E74" s="65">
        <v>68</v>
      </c>
      <c r="F74" s="65">
        <v>70</v>
      </c>
      <c r="G74" s="65" t="s">
        <v>338</v>
      </c>
      <c r="H74" s="65" t="s">
        <v>315</v>
      </c>
      <c r="I74" s="62"/>
      <c r="L74">
        <f t="array" ref="L74">IF(ISNUMBER(1*MID(A74,ROW($1:$9),1)),1*MID(A74,MATCH(TRUE,ISNUMBER(1*MID(A74,ROW($1:$9),1)),0),COUNT(1*MID(A74,ROW($1:$9),1))),"")</f>
        <v>57</v>
      </c>
      <c r="M74" s="2">
        <f ca="1">IF(ISNUMBER(I74),I74,IF(L74&lt;71,VLOOKUP(L74,PayOut!$G$2:$H$72,2,FALSE),0))</f>
        <v>12921</v>
      </c>
      <c r="N74" t="str">
        <f t="shared" si="1"/>
        <v>F</v>
      </c>
    </row>
    <row r="75" spans="1:14" x14ac:dyDescent="0.25">
      <c r="A75" s="65" t="s">
        <v>337</v>
      </c>
      <c r="B75" s="65" t="s">
        <v>242</v>
      </c>
      <c r="C75" s="65">
        <v>68</v>
      </c>
      <c r="D75" s="65">
        <v>64</v>
      </c>
      <c r="E75" s="65">
        <v>69</v>
      </c>
      <c r="F75" s="65">
        <v>76</v>
      </c>
      <c r="G75" s="65" t="s">
        <v>338</v>
      </c>
      <c r="H75" s="65" t="s">
        <v>315</v>
      </c>
      <c r="I75" s="62"/>
      <c r="L75">
        <f t="array" ref="L75">IF(ISNUMBER(1*MID(A75,ROW($1:$9),1)),1*MID(A75,MATCH(TRUE,ISNUMBER(1*MID(A75,ROW($1:$9),1)),0),COUNT(1*MID(A75,ROW($1:$9),1))),"")</f>
        <v>57</v>
      </c>
      <c r="M75" s="2">
        <f ca="1">IF(ISNUMBER(I75),I75,IF(L75&lt;71,VLOOKUP(L75,PayOut!$G$2:$H$72,2,FALSE),0))</f>
        <v>12921</v>
      </c>
      <c r="N75" t="str">
        <f t="shared" si="1"/>
        <v>F</v>
      </c>
    </row>
    <row r="76" spans="1:14" x14ac:dyDescent="0.25">
      <c r="A76" s="65" t="s">
        <v>337</v>
      </c>
      <c r="B76" s="65" t="s">
        <v>41</v>
      </c>
      <c r="C76" s="65">
        <v>70</v>
      </c>
      <c r="D76" s="65">
        <v>70</v>
      </c>
      <c r="E76" s="65">
        <v>67</v>
      </c>
      <c r="F76" s="65">
        <v>70</v>
      </c>
      <c r="G76" s="65" t="s">
        <v>338</v>
      </c>
      <c r="H76" s="65" t="s">
        <v>315</v>
      </c>
      <c r="I76" s="62"/>
      <c r="L76">
        <f t="array" ref="L76">IF(ISNUMBER(1*MID(A76,ROW($1:$9),1)),1*MID(A76,MATCH(TRUE,ISNUMBER(1*MID(A76,ROW($1:$9),1)),0),COUNT(1*MID(A76,ROW($1:$9),1))),"")</f>
        <v>57</v>
      </c>
      <c r="M76" s="2">
        <f ca="1">IF(ISNUMBER(I76),I76,IF(L76&lt;71,VLOOKUP(L76,PayOut!$G$2:$H$72,2,FALSE),0))</f>
        <v>12921</v>
      </c>
      <c r="N76" t="str">
        <f t="shared" si="1"/>
        <v>F</v>
      </c>
    </row>
    <row r="77" spans="1:14" x14ac:dyDescent="0.25">
      <c r="A77" s="65" t="s">
        <v>337</v>
      </c>
      <c r="B77" s="65" t="s">
        <v>35</v>
      </c>
      <c r="C77" s="65">
        <v>69</v>
      </c>
      <c r="D77" s="65">
        <v>68</v>
      </c>
      <c r="E77" s="65">
        <v>69</v>
      </c>
      <c r="F77" s="65">
        <v>71</v>
      </c>
      <c r="G77" s="65" t="s">
        <v>338</v>
      </c>
      <c r="H77" s="65" t="s">
        <v>315</v>
      </c>
      <c r="I77" s="62"/>
      <c r="L77">
        <f t="array" ref="L77">IF(ISNUMBER(1*MID(A77,ROW($1:$9),1)),1*MID(A77,MATCH(TRUE,ISNUMBER(1*MID(A77,ROW($1:$9),1)),0),COUNT(1*MID(A77,ROW($1:$9),1))),"")</f>
        <v>57</v>
      </c>
      <c r="M77" s="2">
        <f ca="1">IF(ISNUMBER(I77),I77,IF(L77&lt;71,VLOOKUP(L77,PayOut!$G$2:$H$72,2,FALSE),0))</f>
        <v>12921</v>
      </c>
      <c r="N77" t="str">
        <f t="shared" si="1"/>
        <v>F</v>
      </c>
    </row>
    <row r="78" spans="1:14" x14ac:dyDescent="0.25">
      <c r="A78" s="65" t="s">
        <v>337</v>
      </c>
      <c r="B78" s="65" t="s">
        <v>71</v>
      </c>
      <c r="C78" s="65">
        <v>72</v>
      </c>
      <c r="D78" s="65">
        <v>65</v>
      </c>
      <c r="E78" s="65">
        <v>70</v>
      </c>
      <c r="F78" s="65">
        <v>70</v>
      </c>
      <c r="G78" s="65" t="s">
        <v>338</v>
      </c>
      <c r="H78" s="65" t="s">
        <v>315</v>
      </c>
      <c r="I78" s="62"/>
      <c r="L78">
        <f t="array" ref="L78">IF(ISNUMBER(1*MID(A78,ROW($1:$9),1)),1*MID(A78,MATCH(TRUE,ISNUMBER(1*MID(A78,ROW($1:$9),1)),0),COUNT(1*MID(A78,ROW($1:$9),1))),"")</f>
        <v>57</v>
      </c>
      <c r="M78" s="2">
        <f ca="1">IF(ISNUMBER(I78),I78,IF(L78&lt;71,VLOOKUP(L78,PayOut!$G$2:$H$72,2,FALSE),0))</f>
        <v>12921</v>
      </c>
      <c r="N78" t="str">
        <f t="shared" si="1"/>
        <v>F</v>
      </c>
    </row>
    <row r="79" spans="1:14" x14ac:dyDescent="0.25">
      <c r="A79" s="65" t="s">
        <v>337</v>
      </c>
      <c r="B79" s="65" t="s">
        <v>254</v>
      </c>
      <c r="C79" s="65">
        <v>68</v>
      </c>
      <c r="D79" s="65">
        <v>70</v>
      </c>
      <c r="E79" s="65">
        <v>66</v>
      </c>
      <c r="F79" s="65">
        <v>73</v>
      </c>
      <c r="G79" s="65" t="s">
        <v>338</v>
      </c>
      <c r="H79" s="65" t="s">
        <v>315</v>
      </c>
      <c r="I79" s="62"/>
      <c r="L79">
        <f t="array" ref="L79">IF(ISNUMBER(1*MID(A79,ROW($1:$9),1)),1*MID(A79,MATCH(TRUE,ISNUMBER(1*MID(A79,ROW($1:$9),1)),0),COUNT(1*MID(A79,ROW($1:$9),1))),"")</f>
        <v>57</v>
      </c>
      <c r="M79" s="2">
        <f ca="1">IF(ISNUMBER(I79),I79,IF(L79&lt;71,VLOOKUP(L79,PayOut!$G$2:$H$72,2,FALSE),0))</f>
        <v>12921</v>
      </c>
      <c r="N79" t="str">
        <f t="shared" si="1"/>
        <v>F</v>
      </c>
    </row>
    <row r="80" spans="1:14" x14ac:dyDescent="0.25">
      <c r="A80" s="65" t="s">
        <v>337</v>
      </c>
      <c r="B80" s="65" t="s">
        <v>51</v>
      </c>
      <c r="C80" s="65">
        <v>69</v>
      </c>
      <c r="D80" s="65">
        <v>69</v>
      </c>
      <c r="E80" s="65">
        <v>67</v>
      </c>
      <c r="F80" s="65">
        <v>72</v>
      </c>
      <c r="G80" s="65" t="s">
        <v>338</v>
      </c>
      <c r="H80" s="65" t="s">
        <v>315</v>
      </c>
      <c r="I80" s="62"/>
      <c r="L80">
        <f t="array" ref="L80">IF(ISNUMBER(1*MID(A80,ROW($1:$9),1)),1*MID(A80,MATCH(TRUE,ISNUMBER(1*MID(A80,ROW($1:$9),1)),0),COUNT(1*MID(A80,ROW($1:$9),1))),"")</f>
        <v>57</v>
      </c>
      <c r="M80" s="2">
        <f ca="1">IF(ISNUMBER(I80),I80,IF(L80&lt;71,VLOOKUP(L80,PayOut!$G$2:$H$72,2,FALSE),0))</f>
        <v>12921</v>
      </c>
      <c r="N80" t="str">
        <f t="shared" si="1"/>
        <v>F</v>
      </c>
    </row>
    <row r="81" spans="1:14" x14ac:dyDescent="0.25">
      <c r="A81" s="65" t="s">
        <v>339</v>
      </c>
      <c r="B81" s="65" t="s">
        <v>311</v>
      </c>
      <c r="C81" s="65">
        <v>72</v>
      </c>
      <c r="D81" s="65">
        <v>62</v>
      </c>
      <c r="E81" s="65">
        <v>68</v>
      </c>
      <c r="F81" s="65">
        <v>76</v>
      </c>
      <c r="G81" s="65" t="s">
        <v>340</v>
      </c>
      <c r="H81" s="65" t="s">
        <v>315</v>
      </c>
      <c r="I81" s="62"/>
      <c r="L81">
        <f t="array" ref="L81">IF(ISNUMBER(1*MID(A81,ROW($1:$9),1)),1*MID(A81,MATCH(TRUE,ISNUMBER(1*MID(A81,ROW($1:$9),1)),0),COUNT(1*MID(A81,ROW($1:$9),1))),"")</f>
        <v>65</v>
      </c>
      <c r="M81" s="2">
        <f ca="1">IF(ISNUMBER(I81),I81,IF(L81&lt;71,VLOOKUP(L81,PayOut!$G$2:$H$72,2,FALSE),0))</f>
        <v>12331</v>
      </c>
      <c r="N81" t="str">
        <f t="shared" si="1"/>
        <v>F</v>
      </c>
    </row>
    <row r="82" spans="1:14" x14ac:dyDescent="0.25">
      <c r="A82" s="65" t="s">
        <v>339</v>
      </c>
      <c r="B82" s="65" t="s">
        <v>123</v>
      </c>
      <c r="C82" s="65">
        <v>71</v>
      </c>
      <c r="D82" s="65">
        <v>71</v>
      </c>
      <c r="E82" s="65">
        <v>65</v>
      </c>
      <c r="F82" s="65">
        <v>71</v>
      </c>
      <c r="G82" s="65" t="s">
        <v>340</v>
      </c>
      <c r="H82" s="65" t="s">
        <v>315</v>
      </c>
      <c r="I82" s="62"/>
      <c r="L82">
        <f t="array" ref="L82">IF(ISNUMBER(1*MID(A82,ROW($1:$9),1)),1*MID(A82,MATCH(TRUE,ISNUMBER(1*MID(A82,ROW($1:$9),1)),0),COUNT(1*MID(A82,ROW($1:$9),1))),"")</f>
        <v>65</v>
      </c>
      <c r="M82" s="2">
        <f ca="1">IF(ISNUMBER(I82),I82,IF(L82&lt;71,VLOOKUP(L82,PayOut!$G$2:$H$72,2,FALSE),0))</f>
        <v>12331</v>
      </c>
      <c r="N82" t="str">
        <f t="shared" si="1"/>
        <v>F</v>
      </c>
    </row>
    <row r="83" spans="1:14" x14ac:dyDescent="0.25">
      <c r="A83" s="65" t="s">
        <v>341</v>
      </c>
      <c r="B83" s="65" t="s">
        <v>294</v>
      </c>
      <c r="C83" s="65">
        <v>69</v>
      </c>
      <c r="D83" s="65">
        <v>69</v>
      </c>
      <c r="E83" s="65">
        <v>69</v>
      </c>
      <c r="F83" s="65">
        <v>72</v>
      </c>
      <c r="G83" s="65" t="s">
        <v>342</v>
      </c>
      <c r="H83" s="65" t="s">
        <v>315</v>
      </c>
      <c r="I83" s="62"/>
      <c r="L83">
        <f t="array" ref="L83">IF(ISNUMBER(1*MID(A83,ROW($1:$9),1)),1*MID(A83,MATCH(TRUE,ISNUMBER(1*MID(A83,ROW($1:$9),1)),0),COUNT(1*MID(A83,ROW($1:$9),1))),"")</f>
        <v>67</v>
      </c>
      <c r="M83" s="2">
        <f ca="1">IF(ISNUMBER(I83),I83,IF(L83&lt;71,VLOOKUP(L83,PayOut!$G$2:$H$72,2,FALSE),0))</f>
        <v>12095</v>
      </c>
      <c r="N83" t="str">
        <f t="shared" si="1"/>
        <v>F</v>
      </c>
    </row>
    <row r="84" spans="1:14" x14ac:dyDescent="0.25">
      <c r="A84" s="65" t="s">
        <v>341</v>
      </c>
      <c r="B84" s="65" t="s">
        <v>269</v>
      </c>
      <c r="C84" s="65">
        <v>66</v>
      </c>
      <c r="D84" s="65">
        <v>71</v>
      </c>
      <c r="E84" s="65">
        <v>69</v>
      </c>
      <c r="F84" s="65">
        <v>73</v>
      </c>
      <c r="G84" s="65" t="s">
        <v>342</v>
      </c>
      <c r="H84" s="65" t="s">
        <v>315</v>
      </c>
      <c r="I84" s="62"/>
      <c r="L84">
        <f t="array" ref="L84">IF(ISNUMBER(1*MID(A84,ROW($1:$9),1)),1*MID(A84,MATCH(TRUE,ISNUMBER(1*MID(A84,ROW($1:$9),1)),0),COUNT(1*MID(A84,ROW($1:$9),1))),"")</f>
        <v>67</v>
      </c>
      <c r="M84" s="2">
        <f ca="1">IF(ISNUMBER(I84),I84,IF(L84&lt;71,VLOOKUP(L84,PayOut!$G$2:$H$72,2,FALSE),0))</f>
        <v>12095</v>
      </c>
      <c r="N84" t="str">
        <f t="shared" si="1"/>
        <v>F</v>
      </c>
    </row>
    <row r="85" spans="1:14" x14ac:dyDescent="0.25">
      <c r="A85" s="65">
        <v>69</v>
      </c>
      <c r="B85" s="65" t="s">
        <v>75</v>
      </c>
      <c r="C85" s="65">
        <v>66</v>
      </c>
      <c r="D85" s="65">
        <v>73</v>
      </c>
      <c r="E85" s="65">
        <v>68</v>
      </c>
      <c r="F85" s="65">
        <v>73</v>
      </c>
      <c r="G85" s="65" t="s">
        <v>343</v>
      </c>
      <c r="H85" s="65" t="s">
        <v>315</v>
      </c>
      <c r="I85" s="62"/>
      <c r="L85">
        <f t="array" ref="L85">IF(ISNUMBER(1*MID(A85,ROW($1:$9),1)),1*MID(A85,MATCH(TRUE,ISNUMBER(1*MID(A85,ROW($1:$9),1)),0),COUNT(1*MID(A85,ROW($1:$9),1))),"")</f>
        <v>69</v>
      </c>
      <c r="M85" s="2">
        <f ca="1">IF(ISNUMBER(I85),I85,IF(L85&lt;71,VLOOKUP(L85,PayOut!$G$2:$H$72,2,FALSE),0))</f>
        <v>11918</v>
      </c>
      <c r="N85" t="str">
        <f t="shared" si="1"/>
        <v>F</v>
      </c>
    </row>
    <row r="86" spans="1:14" x14ac:dyDescent="0.25">
      <c r="A86" s="65" t="s">
        <v>344</v>
      </c>
      <c r="B86" s="65" t="s">
        <v>103</v>
      </c>
      <c r="C86" s="65">
        <v>68</v>
      </c>
      <c r="D86" s="65">
        <v>72</v>
      </c>
      <c r="E86" s="65">
        <v>67</v>
      </c>
      <c r="F86" s="65">
        <v>74</v>
      </c>
      <c r="G86" s="65" t="s">
        <v>345</v>
      </c>
      <c r="H86" s="65" t="s">
        <v>315</v>
      </c>
      <c r="I86" s="62"/>
      <c r="L86">
        <f t="array" ref="L86">IF(ISNUMBER(1*MID(A86,ROW($1:$9),1)),1*MID(A86,MATCH(TRUE,ISNUMBER(1*MID(A86,ROW($1:$9),1)),0),COUNT(1*MID(A86,ROW($1:$9),1))),"")</f>
        <v>70</v>
      </c>
      <c r="M86" s="2">
        <f ca="1">IF(ISNUMBER(I86),I86,IF(L86&lt;71,VLOOKUP(L86,PayOut!$G$2:$H$72,2,FALSE),0))</f>
        <v>11859</v>
      </c>
      <c r="N86" t="str">
        <f t="shared" si="1"/>
        <v>F</v>
      </c>
    </row>
    <row r="87" spans="1:14" x14ac:dyDescent="0.25">
      <c r="A87" s="65" t="s">
        <v>344</v>
      </c>
      <c r="B87" s="65" t="s">
        <v>231</v>
      </c>
      <c r="C87" s="65">
        <v>64</v>
      </c>
      <c r="D87" s="65">
        <v>66</v>
      </c>
      <c r="E87" s="65">
        <v>76</v>
      </c>
      <c r="F87" s="65">
        <v>75</v>
      </c>
      <c r="G87" s="65" t="s">
        <v>345</v>
      </c>
      <c r="H87" s="65" t="s">
        <v>315</v>
      </c>
      <c r="I87" s="62"/>
      <c r="L87">
        <f t="array" ref="L87">IF(ISNUMBER(1*MID(A87,ROW($1:$9),1)),1*MID(A87,MATCH(TRUE,ISNUMBER(1*MID(A87,ROW($1:$9),1)),0),COUNT(1*MID(A87,ROW($1:$9),1))),"")</f>
        <v>70</v>
      </c>
      <c r="M87" s="2">
        <f ca="1">IF(ISNUMBER(I87),I87,IF(L87&lt;71,VLOOKUP(L87,PayOut!$G$2:$H$72,2,FALSE),0))</f>
        <v>11859</v>
      </c>
      <c r="N87" t="str">
        <f t="shared" si="1"/>
        <v>F</v>
      </c>
    </row>
    <row r="88" spans="1:14" x14ac:dyDescent="0.25">
      <c r="A88" s="65">
        <v>72</v>
      </c>
      <c r="B88" s="65" t="s">
        <v>86</v>
      </c>
      <c r="C88" s="65">
        <v>71</v>
      </c>
      <c r="D88" s="65">
        <v>68</v>
      </c>
      <c r="E88" s="65">
        <v>68</v>
      </c>
      <c r="F88" s="65">
        <v>75</v>
      </c>
      <c r="G88" s="65" t="s">
        <v>346</v>
      </c>
      <c r="H88" s="65" t="s">
        <v>315</v>
      </c>
      <c r="I88" s="62"/>
      <c r="L88">
        <f t="array" ref="L88">IF(ISNUMBER(1*MID(A88,ROW($1:$9),1)),1*MID(A88,MATCH(TRUE,ISNUMBER(1*MID(A88,ROW($1:$9),1)),0),COUNT(1*MID(A88,ROW($1:$9),1))),"")</f>
        <v>72</v>
      </c>
      <c r="M88" s="2">
        <f>IF(ISNUMBER(I88),I88,IF(L88&lt;71,VLOOKUP(L88,PayOut!$G$2:$H$72,2,FALSE),0))</f>
        <v>0</v>
      </c>
      <c r="N88" t="str">
        <f t="shared" si="1"/>
        <v>F</v>
      </c>
    </row>
    <row r="89" spans="1:14" x14ac:dyDescent="0.25">
      <c r="A89" s="65">
        <v>73</v>
      </c>
      <c r="B89" s="65" t="s">
        <v>225</v>
      </c>
      <c r="C89" s="65">
        <v>67</v>
      </c>
      <c r="D89" s="65">
        <v>73</v>
      </c>
      <c r="E89" s="65">
        <v>67</v>
      </c>
      <c r="F89" s="65">
        <v>78</v>
      </c>
      <c r="G89" s="65" t="s">
        <v>347</v>
      </c>
      <c r="H89" s="65" t="s">
        <v>315</v>
      </c>
      <c r="I89" s="62"/>
      <c r="L89">
        <f t="array" ref="L89">IF(ISNUMBER(1*MID(A89,ROW($1:$9),1)),1*MID(A89,MATCH(TRUE,ISNUMBER(1*MID(A89,ROW($1:$9),1)),0),COUNT(1*MID(A89,ROW($1:$9),1))),"")</f>
        <v>73</v>
      </c>
      <c r="M89" s="2">
        <f>IF(ISNUMBER(I89),I89,IF(L89&lt;71,VLOOKUP(L89,PayOut!$G$2:$H$72,2,FALSE),0))</f>
        <v>0</v>
      </c>
      <c r="N89" t="str">
        <f t="shared" si="1"/>
        <v>F</v>
      </c>
    </row>
    <row r="90" spans="1:14" x14ac:dyDescent="0.25">
      <c r="A90" s="65" t="s">
        <v>238</v>
      </c>
      <c r="B90" s="65" t="s">
        <v>105</v>
      </c>
      <c r="C90" s="65">
        <v>69</v>
      </c>
      <c r="D90" s="65">
        <v>68</v>
      </c>
      <c r="E90" s="65">
        <v>71</v>
      </c>
      <c r="F90" s="65" t="s">
        <v>238</v>
      </c>
      <c r="G90" s="65" t="s">
        <v>348</v>
      </c>
      <c r="H90" s="65" t="s">
        <v>238</v>
      </c>
      <c r="I90" s="62"/>
      <c r="L90" t="str">
        <f t="array" ref="L90">IF(ISNUMBER(1*MID(A90,ROW($1:$9),1)),1*MID(A90,MATCH(TRUE,ISNUMBER(1*MID(A90,ROW($1:$9),1)),0),COUNT(1*MID(A90,ROW($1:$9),1))),"")</f>
        <v/>
      </c>
      <c r="M90" s="2">
        <f>IF(ISNUMBER(I90),I90,IF(L90&lt;71,VLOOKUP(L90,PayOut!$G$2:$H$72,2,FALSE),0))</f>
        <v>0</v>
      </c>
      <c r="N90" t="str">
        <f t="shared" si="1"/>
        <v>MC</v>
      </c>
    </row>
    <row r="91" spans="1:14" x14ac:dyDescent="0.25">
      <c r="A91" s="65" t="s">
        <v>238</v>
      </c>
      <c r="B91" s="65" t="s">
        <v>228</v>
      </c>
      <c r="C91" s="65">
        <v>69</v>
      </c>
      <c r="D91" s="65">
        <v>69</v>
      </c>
      <c r="E91" s="65">
        <v>70</v>
      </c>
      <c r="F91" s="65" t="s">
        <v>238</v>
      </c>
      <c r="G91" s="65" t="s">
        <v>348</v>
      </c>
      <c r="H91" s="65" t="s">
        <v>238</v>
      </c>
      <c r="I91" s="62"/>
      <c r="L91" t="str">
        <f t="array" ref="L91">IF(ISNUMBER(1*MID(A91,ROW($1:$9),1)),1*MID(A91,MATCH(TRUE,ISNUMBER(1*MID(A91,ROW($1:$9),1)),0),COUNT(1*MID(A91,ROW($1:$9),1))),"")</f>
        <v/>
      </c>
      <c r="M91" s="2">
        <f>IF(ISNUMBER(I91),I91,IF(L91&lt;71,VLOOKUP(L91,PayOut!$G$2:$H$72,2,FALSE),0))</f>
        <v>0</v>
      </c>
      <c r="N91" t="str">
        <f t="shared" si="1"/>
        <v>MC</v>
      </c>
    </row>
    <row r="92" spans="1:14" x14ac:dyDescent="0.25">
      <c r="A92" s="65" t="s">
        <v>238</v>
      </c>
      <c r="B92" s="65" t="s">
        <v>275</v>
      </c>
      <c r="C92" s="65">
        <v>73</v>
      </c>
      <c r="D92" s="65">
        <v>68</v>
      </c>
      <c r="E92" s="65">
        <v>67</v>
      </c>
      <c r="F92" s="65" t="s">
        <v>238</v>
      </c>
      <c r="G92" s="65" t="s">
        <v>348</v>
      </c>
      <c r="H92" s="65" t="s">
        <v>238</v>
      </c>
      <c r="I92" s="62"/>
      <c r="L92" t="str">
        <f t="array" ref="L92">IF(ISNUMBER(1*MID(A92,ROW($1:$9),1)),1*MID(A92,MATCH(TRUE,ISNUMBER(1*MID(A92,ROW($1:$9),1)),0),COUNT(1*MID(A92,ROW($1:$9),1))),"")</f>
        <v/>
      </c>
      <c r="M92" s="2">
        <f>IF(ISNUMBER(I92),I92,IF(L92&lt;71,VLOOKUP(L92,PayOut!$G$2:$H$72,2,FALSE),0))</f>
        <v>0</v>
      </c>
      <c r="N92" t="str">
        <f t="shared" si="1"/>
        <v>MC</v>
      </c>
    </row>
    <row r="93" spans="1:14" x14ac:dyDescent="0.25">
      <c r="A93" s="65" t="s">
        <v>238</v>
      </c>
      <c r="B93" s="65" t="s">
        <v>122</v>
      </c>
      <c r="C93" s="65">
        <v>73</v>
      </c>
      <c r="D93" s="65">
        <v>68</v>
      </c>
      <c r="E93" s="65">
        <v>67</v>
      </c>
      <c r="F93" s="65" t="s">
        <v>238</v>
      </c>
      <c r="G93" s="65" t="s">
        <v>348</v>
      </c>
      <c r="H93" s="65" t="s">
        <v>238</v>
      </c>
      <c r="I93" s="62"/>
      <c r="L93" t="str">
        <f t="array" ref="L93">IF(ISNUMBER(1*MID(A93,ROW($1:$9),1)),1*MID(A93,MATCH(TRUE,ISNUMBER(1*MID(A93,ROW($1:$9),1)),0),COUNT(1*MID(A93,ROW($1:$9),1))),"")</f>
        <v/>
      </c>
      <c r="M93" s="2">
        <f>IF(ISNUMBER(I93),I93,IF(L93&lt;71,VLOOKUP(L93,PayOut!$G$2:$H$72,2,FALSE),0))</f>
        <v>0</v>
      </c>
      <c r="N93" t="str">
        <f t="shared" si="1"/>
        <v>MC</v>
      </c>
    </row>
    <row r="94" spans="1:14" x14ac:dyDescent="0.25">
      <c r="A94" s="65" t="s">
        <v>238</v>
      </c>
      <c r="B94" s="65" t="s">
        <v>276</v>
      </c>
      <c r="C94" s="65">
        <v>71</v>
      </c>
      <c r="D94" s="65">
        <v>70</v>
      </c>
      <c r="E94" s="65">
        <v>67</v>
      </c>
      <c r="F94" s="65" t="s">
        <v>238</v>
      </c>
      <c r="G94" s="65" t="s">
        <v>348</v>
      </c>
      <c r="H94" s="65" t="s">
        <v>238</v>
      </c>
      <c r="I94" s="62"/>
      <c r="L94" t="str">
        <f t="array" ref="L94">IF(ISNUMBER(1*MID(A94,ROW($1:$9),1)),1*MID(A94,MATCH(TRUE,ISNUMBER(1*MID(A94,ROW($1:$9),1)),0),COUNT(1*MID(A94,ROW($1:$9),1))),"")</f>
        <v/>
      </c>
      <c r="M94" s="2">
        <f>IF(ISNUMBER(I94),I94,IF(L94&lt;71,VLOOKUP(L94,PayOut!$G$2:$H$72,2,FALSE),0))</f>
        <v>0</v>
      </c>
      <c r="N94" t="str">
        <f t="shared" si="1"/>
        <v>MC</v>
      </c>
    </row>
    <row r="95" spans="1:14" x14ac:dyDescent="0.25">
      <c r="A95" s="65" t="s">
        <v>238</v>
      </c>
      <c r="B95" s="65" t="s">
        <v>236</v>
      </c>
      <c r="C95" s="65">
        <v>68</v>
      </c>
      <c r="D95" s="65">
        <v>67</v>
      </c>
      <c r="E95" s="65">
        <v>73</v>
      </c>
      <c r="F95" s="65" t="s">
        <v>238</v>
      </c>
      <c r="G95" s="65" t="s">
        <v>348</v>
      </c>
      <c r="H95" s="65" t="s">
        <v>238</v>
      </c>
      <c r="I95" s="62"/>
      <c r="L95" t="str">
        <f t="array" ref="L95">IF(ISNUMBER(1*MID(A95,ROW($1:$9),1)),1*MID(A95,MATCH(TRUE,ISNUMBER(1*MID(A95,ROW($1:$9),1)),0),COUNT(1*MID(A95,ROW($1:$9),1))),"")</f>
        <v/>
      </c>
      <c r="M95" s="2">
        <f>IF(ISNUMBER(I95),I95,IF(L95&lt;71,VLOOKUP(L95,PayOut!$G$2:$H$72,2,FALSE),0))</f>
        <v>0</v>
      </c>
      <c r="N95" t="str">
        <f t="shared" si="1"/>
        <v>MC</v>
      </c>
    </row>
    <row r="96" spans="1:14" x14ac:dyDescent="0.25">
      <c r="A96" s="65" t="s">
        <v>238</v>
      </c>
      <c r="B96" s="65" t="s">
        <v>109</v>
      </c>
      <c r="C96" s="65">
        <v>70</v>
      </c>
      <c r="D96" s="65">
        <v>65</v>
      </c>
      <c r="E96" s="65">
        <v>73</v>
      </c>
      <c r="F96" s="65" t="s">
        <v>238</v>
      </c>
      <c r="G96" s="65" t="s">
        <v>348</v>
      </c>
      <c r="H96" s="65" t="s">
        <v>238</v>
      </c>
      <c r="I96" s="62"/>
      <c r="L96" t="str">
        <f t="array" ref="L96">IF(ISNUMBER(1*MID(A96,ROW($1:$9),1)),1*MID(A96,MATCH(TRUE,ISNUMBER(1*MID(A96,ROW($1:$9),1)),0),COUNT(1*MID(A96,ROW($1:$9),1))),"")</f>
        <v/>
      </c>
      <c r="M96" s="2">
        <f>IF(ISNUMBER(I96),I96,IF(L96&lt;71,VLOOKUP(L96,PayOut!$G$2:$H$72,2,FALSE),0))</f>
        <v>0</v>
      </c>
      <c r="N96" t="str">
        <f t="shared" si="1"/>
        <v>MC</v>
      </c>
    </row>
    <row r="97" spans="1:14" x14ac:dyDescent="0.25">
      <c r="A97" s="65" t="s">
        <v>238</v>
      </c>
      <c r="B97" s="65" t="s">
        <v>266</v>
      </c>
      <c r="C97" s="65">
        <v>70</v>
      </c>
      <c r="D97" s="65">
        <v>70</v>
      </c>
      <c r="E97" s="65">
        <v>68</v>
      </c>
      <c r="F97" s="65" t="s">
        <v>238</v>
      </c>
      <c r="G97" s="65" t="s">
        <v>348</v>
      </c>
      <c r="H97" s="65" t="s">
        <v>238</v>
      </c>
      <c r="I97" s="62"/>
      <c r="L97" t="str">
        <f t="array" ref="L97">IF(ISNUMBER(1*MID(A97,ROW($1:$9),1)),1*MID(A97,MATCH(TRUE,ISNUMBER(1*MID(A97,ROW($1:$9),1)),0),COUNT(1*MID(A97,ROW($1:$9),1))),"")</f>
        <v/>
      </c>
      <c r="M97" s="2">
        <f>IF(ISNUMBER(I97),I97,IF(L97&lt;71,VLOOKUP(L97,PayOut!$G$2:$H$72,2,FALSE),0))</f>
        <v>0</v>
      </c>
      <c r="N97" t="str">
        <f t="shared" si="1"/>
        <v>MC</v>
      </c>
    </row>
    <row r="98" spans="1:14" x14ac:dyDescent="0.25">
      <c r="A98" s="65" t="s">
        <v>238</v>
      </c>
      <c r="B98" s="65" t="s">
        <v>267</v>
      </c>
      <c r="C98" s="65">
        <v>71</v>
      </c>
      <c r="D98" s="65">
        <v>70</v>
      </c>
      <c r="E98" s="65">
        <v>67</v>
      </c>
      <c r="F98" s="65" t="s">
        <v>238</v>
      </c>
      <c r="G98" s="65" t="s">
        <v>348</v>
      </c>
      <c r="H98" s="65" t="s">
        <v>238</v>
      </c>
      <c r="I98" s="62"/>
      <c r="L98" t="str">
        <f t="array" ref="L98">IF(ISNUMBER(1*MID(A98,ROW($1:$9),1)),1*MID(A98,MATCH(TRUE,ISNUMBER(1*MID(A98,ROW($1:$9),1)),0),COUNT(1*MID(A98,ROW($1:$9),1))),"")</f>
        <v/>
      </c>
      <c r="M98" s="2">
        <f>IF(ISNUMBER(I98),I98,IF(L98&lt;71,VLOOKUP(L98,PayOut!$G$2:$H$72,2,FALSE),0))</f>
        <v>0</v>
      </c>
      <c r="N98" t="str">
        <f t="shared" si="1"/>
        <v>MC</v>
      </c>
    </row>
    <row r="99" spans="1:14" x14ac:dyDescent="0.25">
      <c r="A99" s="65" t="s">
        <v>238</v>
      </c>
      <c r="B99" s="65" t="s">
        <v>247</v>
      </c>
      <c r="C99" s="65">
        <v>73</v>
      </c>
      <c r="D99" s="65">
        <v>66</v>
      </c>
      <c r="E99" s="65">
        <v>69</v>
      </c>
      <c r="F99" s="65" t="s">
        <v>238</v>
      </c>
      <c r="G99" s="65" t="s">
        <v>348</v>
      </c>
      <c r="H99" s="65" t="s">
        <v>238</v>
      </c>
      <c r="I99" s="62"/>
      <c r="L99" t="str">
        <f t="array" ref="L99">IF(ISNUMBER(1*MID(A99,ROW($1:$9),1)),1*MID(A99,MATCH(TRUE,ISNUMBER(1*MID(A99,ROW($1:$9),1)),0),COUNT(1*MID(A99,ROW($1:$9),1))),"")</f>
        <v/>
      </c>
      <c r="M99" s="2">
        <f>IF(ISNUMBER(I99),I99,IF(L99&lt;71,VLOOKUP(L99,PayOut!$G$2:$H$72,2,FALSE),0))</f>
        <v>0</v>
      </c>
      <c r="N99" t="str">
        <f t="shared" si="1"/>
        <v>MC</v>
      </c>
    </row>
    <row r="100" spans="1:14" x14ac:dyDescent="0.25">
      <c r="A100" s="65" t="s">
        <v>238</v>
      </c>
      <c r="B100" s="65" t="s">
        <v>285</v>
      </c>
      <c r="C100" s="65">
        <v>75</v>
      </c>
      <c r="D100" s="65">
        <v>70</v>
      </c>
      <c r="E100" s="65">
        <v>63</v>
      </c>
      <c r="F100" s="65" t="s">
        <v>238</v>
      </c>
      <c r="G100" s="65" t="s">
        <v>348</v>
      </c>
      <c r="H100" s="65" t="s">
        <v>238</v>
      </c>
      <c r="I100" s="62"/>
      <c r="L100" t="str">
        <f t="array" ref="L100">IF(ISNUMBER(1*MID(A100,ROW($1:$9),1)),1*MID(A100,MATCH(TRUE,ISNUMBER(1*MID(A100,ROW($1:$9),1)),0),COUNT(1*MID(A100,ROW($1:$9),1))),"")</f>
        <v/>
      </c>
      <c r="M100" s="2">
        <f>IF(ISNUMBER(I100),I100,IF(L100&lt;71,VLOOKUP(L100,PayOut!$G$2:$H$72,2,FALSE),0))</f>
        <v>0</v>
      </c>
      <c r="N100" t="str">
        <f t="shared" si="1"/>
        <v>MC</v>
      </c>
    </row>
    <row r="101" spans="1:14" x14ac:dyDescent="0.25">
      <c r="A101" s="65" t="s">
        <v>238</v>
      </c>
      <c r="B101" s="65" t="s">
        <v>99</v>
      </c>
      <c r="C101" s="65">
        <v>68</v>
      </c>
      <c r="D101" s="65">
        <v>68</v>
      </c>
      <c r="E101" s="65">
        <v>72</v>
      </c>
      <c r="F101" s="65" t="s">
        <v>238</v>
      </c>
      <c r="G101" s="65" t="s">
        <v>348</v>
      </c>
      <c r="H101" s="65" t="s">
        <v>238</v>
      </c>
      <c r="I101" s="62"/>
      <c r="L101" t="str">
        <f t="array" ref="L101">IF(ISNUMBER(1*MID(A101,ROW($1:$9),1)),1*MID(A101,MATCH(TRUE,ISNUMBER(1*MID(A101,ROW($1:$9),1)),0),COUNT(1*MID(A101,ROW($1:$9),1))),"")</f>
        <v/>
      </c>
      <c r="M101" s="2">
        <f>IF(ISNUMBER(I101),I101,IF(L101&lt;71,VLOOKUP(L101,PayOut!$G$2:$H$72,2,FALSE),0))</f>
        <v>0</v>
      </c>
      <c r="N101" t="str">
        <f t="shared" si="1"/>
        <v>MC</v>
      </c>
    </row>
    <row r="102" spans="1:14" x14ac:dyDescent="0.25">
      <c r="A102" s="65" t="s">
        <v>238</v>
      </c>
      <c r="B102" s="65" t="s">
        <v>255</v>
      </c>
      <c r="C102" s="65">
        <v>73</v>
      </c>
      <c r="D102" s="65">
        <v>69</v>
      </c>
      <c r="E102" s="65">
        <v>66</v>
      </c>
      <c r="F102" s="65" t="s">
        <v>238</v>
      </c>
      <c r="G102" s="65" t="s">
        <v>348</v>
      </c>
      <c r="H102" s="65" t="s">
        <v>238</v>
      </c>
      <c r="I102" s="62"/>
      <c r="L102" t="str">
        <f t="array" ref="L102">IF(ISNUMBER(1*MID(A102,ROW($1:$9),1)),1*MID(A102,MATCH(TRUE,ISNUMBER(1*MID(A102,ROW($1:$9),1)),0),COUNT(1*MID(A102,ROW($1:$9),1))),"")</f>
        <v/>
      </c>
      <c r="M102" s="2">
        <f>IF(ISNUMBER(I102),I102,IF(L102&lt;71,VLOOKUP(L102,PayOut!$G$2:$H$72,2,FALSE),0))</f>
        <v>0</v>
      </c>
      <c r="N102" t="str">
        <f t="shared" si="1"/>
        <v>MC</v>
      </c>
    </row>
    <row r="103" spans="1:14" x14ac:dyDescent="0.25">
      <c r="A103" s="65" t="s">
        <v>238</v>
      </c>
      <c r="B103" s="65" t="s">
        <v>272</v>
      </c>
      <c r="C103" s="65">
        <v>69</v>
      </c>
      <c r="D103" s="65">
        <v>67</v>
      </c>
      <c r="E103" s="65">
        <v>72</v>
      </c>
      <c r="F103" s="65" t="s">
        <v>238</v>
      </c>
      <c r="G103" s="65" t="s">
        <v>348</v>
      </c>
      <c r="H103" s="65" t="s">
        <v>238</v>
      </c>
      <c r="I103" s="62"/>
      <c r="L103" t="str">
        <f t="array" ref="L103">IF(ISNUMBER(1*MID(A103,ROW($1:$9),1)),1*MID(A103,MATCH(TRUE,ISNUMBER(1*MID(A103,ROW($1:$9),1)),0),COUNT(1*MID(A103,ROW($1:$9),1))),"")</f>
        <v/>
      </c>
      <c r="M103" s="2">
        <f>IF(ISNUMBER(I103),I103,IF(L103&lt;71,VLOOKUP(L103,PayOut!$G$2:$H$72,2,FALSE),0))</f>
        <v>0</v>
      </c>
      <c r="N103" t="str">
        <f t="shared" si="1"/>
        <v>MC</v>
      </c>
    </row>
    <row r="104" spans="1:14" x14ac:dyDescent="0.25">
      <c r="A104" s="65" t="s">
        <v>238</v>
      </c>
      <c r="B104" s="65" t="s">
        <v>102</v>
      </c>
      <c r="C104" s="65">
        <v>68</v>
      </c>
      <c r="D104" s="65">
        <v>70</v>
      </c>
      <c r="E104" s="65">
        <v>70</v>
      </c>
      <c r="F104" s="65" t="s">
        <v>238</v>
      </c>
      <c r="G104" s="65" t="s">
        <v>348</v>
      </c>
      <c r="H104" s="65" t="s">
        <v>238</v>
      </c>
      <c r="I104" s="62"/>
      <c r="L104" t="str">
        <f t="array" ref="L104">IF(ISNUMBER(1*MID(A104,ROW($1:$9),1)),1*MID(A104,MATCH(TRUE,ISNUMBER(1*MID(A104,ROW($1:$9),1)),0),COUNT(1*MID(A104,ROW($1:$9),1))),"")</f>
        <v/>
      </c>
      <c r="M104" s="2">
        <f>IF(ISNUMBER(I104),I104,IF(L104&lt;71,VLOOKUP(L104,PayOut!$G$2:$H$72,2,FALSE),0))</f>
        <v>0</v>
      </c>
      <c r="N104" t="str">
        <f t="shared" si="1"/>
        <v>MC</v>
      </c>
    </row>
    <row r="105" spans="1:14" x14ac:dyDescent="0.25">
      <c r="A105" s="65" t="s">
        <v>238</v>
      </c>
      <c r="B105" s="65" t="s">
        <v>249</v>
      </c>
      <c r="C105" s="65">
        <v>69</v>
      </c>
      <c r="D105" s="65">
        <v>68</v>
      </c>
      <c r="E105" s="65">
        <v>72</v>
      </c>
      <c r="F105" s="65" t="s">
        <v>238</v>
      </c>
      <c r="G105" s="65" t="s">
        <v>348</v>
      </c>
      <c r="H105" s="65" t="s">
        <v>238</v>
      </c>
      <c r="I105" s="62"/>
      <c r="L105" t="str">
        <f t="array" ref="L105">IF(ISNUMBER(1*MID(A105,ROW($1:$9),1)),1*MID(A105,MATCH(TRUE,ISNUMBER(1*MID(A105,ROW($1:$9),1)),0),COUNT(1*MID(A105,ROW($1:$9),1))),"")</f>
        <v/>
      </c>
      <c r="M105" s="2">
        <f>IF(ISNUMBER(I105),I105,IF(L105&lt;71,VLOOKUP(L105,PayOut!$G$2:$H$72,2,FALSE),0))</f>
        <v>0</v>
      </c>
      <c r="N105" t="str">
        <f t="shared" si="1"/>
        <v>MC</v>
      </c>
    </row>
    <row r="106" spans="1:14" x14ac:dyDescent="0.25">
      <c r="A106" s="65" t="s">
        <v>238</v>
      </c>
      <c r="B106" s="65" t="s">
        <v>124</v>
      </c>
      <c r="C106" s="65">
        <v>69</v>
      </c>
      <c r="D106" s="65">
        <v>69</v>
      </c>
      <c r="E106" s="65">
        <v>71</v>
      </c>
      <c r="F106" s="65" t="s">
        <v>238</v>
      </c>
      <c r="G106" s="65" t="s">
        <v>348</v>
      </c>
      <c r="H106" s="65" t="s">
        <v>238</v>
      </c>
      <c r="I106" s="62"/>
      <c r="L106" t="str">
        <f t="array" ref="L106">IF(ISNUMBER(1*MID(A106,ROW($1:$9),1)),1*MID(A106,MATCH(TRUE,ISNUMBER(1*MID(A106,ROW($1:$9),1)),0),COUNT(1*MID(A106,ROW($1:$9),1))),"")</f>
        <v/>
      </c>
      <c r="M106" s="2">
        <f>IF(ISNUMBER(I106),I106,IF(L106&lt;71,VLOOKUP(L106,PayOut!$G$2:$H$72,2,FALSE),0))</f>
        <v>0</v>
      </c>
      <c r="N106" t="str">
        <f t="shared" si="1"/>
        <v>MC</v>
      </c>
    </row>
    <row r="107" spans="1:14" x14ac:dyDescent="0.25">
      <c r="A107" s="65" t="s">
        <v>238</v>
      </c>
      <c r="B107" s="65" t="s">
        <v>251</v>
      </c>
      <c r="C107" s="65">
        <v>67</v>
      </c>
      <c r="D107" s="65">
        <v>69</v>
      </c>
      <c r="E107" s="65">
        <v>73</v>
      </c>
      <c r="F107" s="65" t="s">
        <v>238</v>
      </c>
      <c r="G107" s="65" t="s">
        <v>348</v>
      </c>
      <c r="H107" s="65" t="s">
        <v>238</v>
      </c>
      <c r="I107" s="62"/>
      <c r="L107" t="str">
        <f t="array" ref="L107">IF(ISNUMBER(1*MID(A107,ROW($1:$9),1)),1*MID(A107,MATCH(TRUE,ISNUMBER(1*MID(A107,ROW($1:$9),1)),0),COUNT(1*MID(A107,ROW($1:$9),1))),"")</f>
        <v/>
      </c>
      <c r="M107" s="2">
        <f>IF(ISNUMBER(I107),I107,IF(L107&lt;71,VLOOKUP(L107,PayOut!$G$2:$H$72,2,FALSE),0))</f>
        <v>0</v>
      </c>
      <c r="N107" t="str">
        <f t="shared" si="1"/>
        <v>MC</v>
      </c>
    </row>
    <row r="108" spans="1:14" x14ac:dyDescent="0.25">
      <c r="A108" s="65" t="s">
        <v>238</v>
      </c>
      <c r="B108" s="65" t="s">
        <v>210</v>
      </c>
      <c r="C108" s="65">
        <v>65</v>
      </c>
      <c r="D108" s="65">
        <v>75</v>
      </c>
      <c r="E108" s="65">
        <v>69</v>
      </c>
      <c r="F108" s="65" t="s">
        <v>238</v>
      </c>
      <c r="G108" s="65" t="s">
        <v>348</v>
      </c>
      <c r="H108" s="65" t="s">
        <v>238</v>
      </c>
      <c r="I108" s="62"/>
      <c r="L108" t="str">
        <f t="array" ref="L108">IF(ISNUMBER(1*MID(A108,ROW($1:$9),1)),1*MID(A108,MATCH(TRUE,ISNUMBER(1*MID(A108,ROW($1:$9),1)),0),COUNT(1*MID(A108,ROW($1:$9),1))),"")</f>
        <v/>
      </c>
      <c r="M108" s="2">
        <f>IF(ISNUMBER(I108),I108,IF(L108&lt;71,VLOOKUP(L108,PayOut!$G$2:$H$72,2,FALSE),0))</f>
        <v>0</v>
      </c>
      <c r="N108" t="str">
        <f t="shared" si="1"/>
        <v>MC</v>
      </c>
    </row>
    <row r="109" spans="1:14" x14ac:dyDescent="0.25">
      <c r="A109" s="65" t="s">
        <v>238</v>
      </c>
      <c r="B109" s="65" t="s">
        <v>309</v>
      </c>
      <c r="C109" s="65">
        <v>67</v>
      </c>
      <c r="D109" s="65">
        <v>72</v>
      </c>
      <c r="E109" s="65">
        <v>70</v>
      </c>
      <c r="F109" s="65" t="s">
        <v>238</v>
      </c>
      <c r="G109" s="65" t="s">
        <v>348</v>
      </c>
      <c r="H109" s="65" t="s">
        <v>238</v>
      </c>
      <c r="I109" s="62"/>
      <c r="L109" t="str">
        <f t="array" ref="L109">IF(ISNUMBER(1*MID(A109,ROW($1:$9),1)),1*MID(A109,MATCH(TRUE,ISNUMBER(1*MID(A109,ROW($1:$9),1)),0),COUNT(1*MID(A109,ROW($1:$9),1))),"")</f>
        <v/>
      </c>
      <c r="M109" s="2">
        <f>IF(ISNUMBER(I109),I109,IF(L109&lt;71,VLOOKUP(L109,PayOut!$G$2:$H$72,2,FALSE),0))</f>
        <v>0</v>
      </c>
      <c r="N109" t="str">
        <f t="shared" si="1"/>
        <v>MC</v>
      </c>
    </row>
    <row r="110" spans="1:14" x14ac:dyDescent="0.25">
      <c r="A110" s="65" t="s">
        <v>238</v>
      </c>
      <c r="B110" s="65" t="s">
        <v>91</v>
      </c>
      <c r="C110" s="65">
        <v>71</v>
      </c>
      <c r="D110" s="65">
        <v>71</v>
      </c>
      <c r="E110" s="65">
        <v>67</v>
      </c>
      <c r="F110" s="65" t="s">
        <v>238</v>
      </c>
      <c r="G110" s="65" t="s">
        <v>348</v>
      </c>
      <c r="H110" s="65" t="s">
        <v>238</v>
      </c>
      <c r="I110" s="62"/>
      <c r="L110" t="str">
        <f t="array" ref="L110">IF(ISNUMBER(1*MID(A110,ROW($1:$9),1)),1*MID(A110,MATCH(TRUE,ISNUMBER(1*MID(A110,ROW($1:$9),1)),0),COUNT(1*MID(A110,ROW($1:$9),1))),"")</f>
        <v/>
      </c>
      <c r="M110" s="2">
        <f>IF(ISNUMBER(I110),I110,IF(L110&lt;71,VLOOKUP(L110,PayOut!$G$2:$H$72,2,FALSE),0))</f>
        <v>0</v>
      </c>
      <c r="N110" t="str">
        <f t="shared" si="1"/>
        <v>MC</v>
      </c>
    </row>
    <row r="111" spans="1:14" x14ac:dyDescent="0.25">
      <c r="A111" s="65" t="s">
        <v>238</v>
      </c>
      <c r="B111" s="65" t="s">
        <v>286</v>
      </c>
      <c r="C111" s="65">
        <v>68</v>
      </c>
      <c r="D111" s="65">
        <v>71</v>
      </c>
      <c r="E111" s="65">
        <v>70</v>
      </c>
      <c r="F111" s="65" t="s">
        <v>238</v>
      </c>
      <c r="G111" s="65" t="s">
        <v>348</v>
      </c>
      <c r="H111" s="65" t="s">
        <v>238</v>
      </c>
      <c r="I111" s="62"/>
      <c r="L111" t="str">
        <f t="array" ref="L111">IF(ISNUMBER(1*MID(A111,ROW($1:$9),1)),1*MID(A111,MATCH(TRUE,ISNUMBER(1*MID(A111,ROW($1:$9),1)),0),COUNT(1*MID(A111,ROW($1:$9),1))),"")</f>
        <v/>
      </c>
      <c r="M111" s="2">
        <f>IF(ISNUMBER(I111),I111,IF(L111&lt;71,VLOOKUP(L111,PayOut!$G$2:$H$72,2,FALSE),0))</f>
        <v>0</v>
      </c>
      <c r="N111" t="str">
        <f t="shared" si="1"/>
        <v>MC</v>
      </c>
    </row>
    <row r="112" spans="1:14" x14ac:dyDescent="0.25">
      <c r="A112" s="65" t="s">
        <v>238</v>
      </c>
      <c r="B112" s="65" t="s">
        <v>271</v>
      </c>
      <c r="C112" s="65">
        <v>70</v>
      </c>
      <c r="D112" s="65">
        <v>66</v>
      </c>
      <c r="E112" s="65">
        <v>73</v>
      </c>
      <c r="F112" s="65" t="s">
        <v>238</v>
      </c>
      <c r="G112" s="65" t="s">
        <v>348</v>
      </c>
      <c r="H112" s="65" t="s">
        <v>238</v>
      </c>
      <c r="I112" s="62"/>
      <c r="L112" t="str">
        <f t="array" ref="L112">IF(ISNUMBER(1*MID(A112,ROW($1:$9),1)),1*MID(A112,MATCH(TRUE,ISNUMBER(1*MID(A112,ROW($1:$9),1)),0),COUNT(1*MID(A112,ROW($1:$9),1))),"")</f>
        <v/>
      </c>
      <c r="M112" s="2">
        <f>IF(ISNUMBER(I112),I112,IF(L112&lt;71,VLOOKUP(L112,PayOut!$G$2:$H$72,2,FALSE),0))</f>
        <v>0</v>
      </c>
      <c r="N112" t="str">
        <f t="shared" si="1"/>
        <v>MC</v>
      </c>
    </row>
    <row r="113" spans="1:14" x14ac:dyDescent="0.25">
      <c r="A113" s="65" t="s">
        <v>238</v>
      </c>
      <c r="B113" s="65" t="s">
        <v>258</v>
      </c>
      <c r="C113" s="65">
        <v>71</v>
      </c>
      <c r="D113" s="65">
        <v>67</v>
      </c>
      <c r="E113" s="65">
        <v>71</v>
      </c>
      <c r="F113" s="65" t="s">
        <v>238</v>
      </c>
      <c r="G113" s="65" t="s">
        <v>348</v>
      </c>
      <c r="H113" s="65" t="s">
        <v>238</v>
      </c>
      <c r="I113" s="62"/>
      <c r="L113" t="str">
        <f t="array" ref="L113">IF(ISNUMBER(1*MID(A113,ROW($1:$9),1)),1*MID(A113,MATCH(TRUE,ISNUMBER(1*MID(A113,ROW($1:$9),1)),0),COUNT(1*MID(A113,ROW($1:$9),1))),"")</f>
        <v/>
      </c>
      <c r="M113" s="2">
        <f>IF(ISNUMBER(I113),I113,IF(L113&lt;71,VLOOKUP(L113,PayOut!$G$2:$H$72,2,FALSE),0))</f>
        <v>0</v>
      </c>
      <c r="N113" t="str">
        <f t="shared" si="1"/>
        <v>MC</v>
      </c>
    </row>
    <row r="114" spans="1:14" x14ac:dyDescent="0.25">
      <c r="A114" s="65" t="s">
        <v>238</v>
      </c>
      <c r="B114" s="65" t="s">
        <v>110</v>
      </c>
      <c r="C114" s="65">
        <v>72</v>
      </c>
      <c r="D114" s="65">
        <v>67</v>
      </c>
      <c r="E114" s="65">
        <v>71</v>
      </c>
      <c r="F114" s="65" t="s">
        <v>238</v>
      </c>
      <c r="G114" s="65" t="s">
        <v>348</v>
      </c>
      <c r="H114" s="65" t="s">
        <v>238</v>
      </c>
      <c r="I114" s="62"/>
      <c r="L114" t="str">
        <f t="array" ref="L114">IF(ISNUMBER(1*MID(A114,ROW($1:$9),1)),1*MID(A114,MATCH(TRUE,ISNUMBER(1*MID(A114,ROW($1:$9),1)),0),COUNT(1*MID(A114,ROW($1:$9),1))),"")</f>
        <v/>
      </c>
      <c r="M114" s="2">
        <f>IF(ISNUMBER(I114),I114,IF(L114&lt;71,VLOOKUP(L114,PayOut!$G$2:$H$72,2,FALSE),0))</f>
        <v>0</v>
      </c>
      <c r="N114" t="str">
        <f t="shared" si="1"/>
        <v>MC</v>
      </c>
    </row>
    <row r="115" spans="1:14" x14ac:dyDescent="0.25">
      <c r="A115" s="65" t="s">
        <v>238</v>
      </c>
      <c r="B115" s="65" t="s">
        <v>42</v>
      </c>
      <c r="C115" s="65">
        <v>71</v>
      </c>
      <c r="D115" s="65">
        <v>70</v>
      </c>
      <c r="E115" s="65">
        <v>69</v>
      </c>
      <c r="F115" s="65" t="s">
        <v>238</v>
      </c>
      <c r="G115" s="65" t="s">
        <v>348</v>
      </c>
      <c r="H115" s="65" t="s">
        <v>238</v>
      </c>
      <c r="I115" s="62"/>
      <c r="L115" t="str">
        <f t="array" ref="L115">IF(ISNUMBER(1*MID(A115,ROW($1:$9),1)),1*MID(A115,MATCH(TRUE,ISNUMBER(1*MID(A115,ROW($1:$9),1)),0),COUNT(1*MID(A115,ROW($1:$9),1))),"")</f>
        <v/>
      </c>
      <c r="M115" s="2">
        <f>IF(ISNUMBER(I115),I115,IF(L115&lt;71,VLOOKUP(L115,PayOut!$G$2:$H$72,2,FALSE),0))</f>
        <v>0</v>
      </c>
      <c r="N115" t="str">
        <f t="shared" si="1"/>
        <v>MC</v>
      </c>
    </row>
    <row r="116" spans="1:14" x14ac:dyDescent="0.25">
      <c r="A116" s="65" t="s">
        <v>238</v>
      </c>
      <c r="B116" s="65" t="s">
        <v>277</v>
      </c>
      <c r="C116" s="65">
        <v>71</v>
      </c>
      <c r="D116" s="65">
        <v>70</v>
      </c>
      <c r="E116" s="65">
        <v>69</v>
      </c>
      <c r="F116" s="65" t="s">
        <v>238</v>
      </c>
      <c r="G116" s="65" t="s">
        <v>348</v>
      </c>
      <c r="H116" s="65" t="s">
        <v>238</v>
      </c>
      <c r="I116" s="62"/>
      <c r="L116" t="str">
        <f t="array" ref="L116">IF(ISNUMBER(1*MID(A116,ROW($1:$9),1)),1*MID(A116,MATCH(TRUE,ISNUMBER(1*MID(A116,ROW($1:$9),1)),0),COUNT(1*MID(A116,ROW($1:$9),1))),"")</f>
        <v/>
      </c>
      <c r="M116" s="2">
        <f>IF(ISNUMBER(I116),I116,IF(L116&lt;71,VLOOKUP(L116,PayOut!$G$2:$H$72,2,FALSE),0))</f>
        <v>0</v>
      </c>
      <c r="N116" t="str">
        <f t="shared" si="1"/>
        <v>MC</v>
      </c>
    </row>
    <row r="117" spans="1:14" x14ac:dyDescent="0.25">
      <c r="A117" s="65" t="s">
        <v>238</v>
      </c>
      <c r="B117" s="65" t="s">
        <v>246</v>
      </c>
      <c r="C117" s="65">
        <v>68</v>
      </c>
      <c r="D117" s="65">
        <v>70</v>
      </c>
      <c r="E117" s="65">
        <v>72</v>
      </c>
      <c r="F117" s="65" t="s">
        <v>238</v>
      </c>
      <c r="G117" s="65" t="s">
        <v>348</v>
      </c>
      <c r="H117" s="65" t="s">
        <v>238</v>
      </c>
      <c r="I117" s="62"/>
      <c r="L117" t="str">
        <f t="array" ref="L117">IF(ISNUMBER(1*MID(A117,ROW($1:$9),1)),1*MID(A117,MATCH(TRUE,ISNUMBER(1*MID(A117,ROW($1:$9),1)),0),COUNT(1*MID(A117,ROW($1:$9),1))),"")</f>
        <v/>
      </c>
      <c r="M117" s="2">
        <f>IF(ISNUMBER(I117),I117,IF(L117&lt;71,VLOOKUP(L117,PayOut!$G$2:$H$72,2,FALSE),0))</f>
        <v>0</v>
      </c>
      <c r="N117" t="str">
        <f t="shared" si="1"/>
        <v>MC</v>
      </c>
    </row>
    <row r="118" spans="1:14" x14ac:dyDescent="0.25">
      <c r="A118" s="65" t="s">
        <v>238</v>
      </c>
      <c r="B118" s="65" t="s">
        <v>300</v>
      </c>
      <c r="C118" s="65">
        <v>75</v>
      </c>
      <c r="D118" s="65">
        <v>69</v>
      </c>
      <c r="E118" s="65">
        <v>66</v>
      </c>
      <c r="F118" s="65" t="s">
        <v>238</v>
      </c>
      <c r="G118" s="65" t="s">
        <v>348</v>
      </c>
      <c r="H118" s="65" t="s">
        <v>238</v>
      </c>
      <c r="I118" s="62"/>
      <c r="L118" t="str">
        <f t="array" ref="L118">IF(ISNUMBER(1*MID(A118,ROW($1:$9),1)),1*MID(A118,MATCH(TRUE,ISNUMBER(1*MID(A118,ROW($1:$9),1)),0),COUNT(1*MID(A118,ROW($1:$9),1))),"")</f>
        <v/>
      </c>
      <c r="M118" s="2">
        <f>IF(ISNUMBER(I118),I118,IF(L118&lt;71,VLOOKUP(L118,PayOut!$G$2:$H$72,2,FALSE),0))</f>
        <v>0</v>
      </c>
      <c r="N118" t="str">
        <f t="shared" si="1"/>
        <v>MC</v>
      </c>
    </row>
    <row r="119" spans="1:14" x14ac:dyDescent="0.25">
      <c r="A119" s="65" t="s">
        <v>238</v>
      </c>
      <c r="B119" s="65" t="s">
        <v>100</v>
      </c>
      <c r="C119" s="65">
        <v>71</v>
      </c>
      <c r="D119" s="65">
        <v>65</v>
      </c>
      <c r="E119" s="65">
        <v>74</v>
      </c>
      <c r="F119" s="65" t="s">
        <v>238</v>
      </c>
      <c r="G119" s="65" t="s">
        <v>348</v>
      </c>
      <c r="H119" s="65" t="s">
        <v>238</v>
      </c>
      <c r="I119" s="62"/>
      <c r="L119" t="str">
        <f t="array" ref="L119">IF(ISNUMBER(1*MID(A119,ROW($1:$9),1)),1*MID(A119,MATCH(TRUE,ISNUMBER(1*MID(A119,ROW($1:$9),1)),0),COUNT(1*MID(A119,ROW($1:$9),1))),"")</f>
        <v/>
      </c>
      <c r="M119" s="2">
        <f>IF(ISNUMBER(I119),I119,IF(L119&lt;71,VLOOKUP(L119,PayOut!$G$2:$H$72,2,FALSE),0))</f>
        <v>0</v>
      </c>
      <c r="N119" t="str">
        <f t="shared" si="1"/>
        <v>MC</v>
      </c>
    </row>
    <row r="120" spans="1:14" x14ac:dyDescent="0.25">
      <c r="A120" s="65" t="s">
        <v>238</v>
      </c>
      <c r="B120" s="65" t="s">
        <v>230</v>
      </c>
      <c r="C120" s="65">
        <v>72</v>
      </c>
      <c r="D120" s="65">
        <v>69</v>
      </c>
      <c r="E120" s="65">
        <v>69</v>
      </c>
      <c r="F120" s="65" t="s">
        <v>238</v>
      </c>
      <c r="G120" s="65" t="s">
        <v>348</v>
      </c>
      <c r="H120" s="65" t="s">
        <v>238</v>
      </c>
      <c r="I120" s="62"/>
      <c r="L120" t="str">
        <f t="array" ref="L120">IF(ISNUMBER(1*MID(A120,ROW($1:$9),1)),1*MID(A120,MATCH(TRUE,ISNUMBER(1*MID(A120,ROW($1:$9),1)),0),COUNT(1*MID(A120,ROW($1:$9),1))),"")</f>
        <v/>
      </c>
      <c r="M120" s="2">
        <f>IF(ISNUMBER(I120),I120,IF(L120&lt;71,VLOOKUP(L120,PayOut!$G$2:$H$72,2,FALSE),0))</f>
        <v>0</v>
      </c>
      <c r="N120" t="str">
        <f t="shared" si="1"/>
        <v>MC</v>
      </c>
    </row>
    <row r="121" spans="1:14" x14ac:dyDescent="0.25">
      <c r="A121" s="65" t="s">
        <v>238</v>
      </c>
      <c r="B121" s="65" t="s">
        <v>262</v>
      </c>
      <c r="C121" s="65">
        <v>70</v>
      </c>
      <c r="D121" s="65">
        <v>71</v>
      </c>
      <c r="E121" s="65">
        <v>70</v>
      </c>
      <c r="F121" s="65" t="s">
        <v>238</v>
      </c>
      <c r="G121" s="65" t="s">
        <v>348</v>
      </c>
      <c r="H121" s="65" t="s">
        <v>238</v>
      </c>
      <c r="I121" s="62"/>
      <c r="L121" t="str">
        <f t="array" ref="L121">IF(ISNUMBER(1*MID(A121,ROW($1:$9),1)),1*MID(A121,MATCH(TRUE,ISNUMBER(1*MID(A121,ROW($1:$9),1)),0),COUNT(1*MID(A121,ROW($1:$9),1))),"")</f>
        <v/>
      </c>
      <c r="M121" s="2">
        <f>IF(ISNUMBER(I121),I121,IF(L121&lt;71,VLOOKUP(L121,PayOut!$G$2:$H$72,2,FALSE),0))</f>
        <v>0</v>
      </c>
      <c r="N121" t="str">
        <f t="shared" si="1"/>
        <v>MC</v>
      </c>
    </row>
    <row r="122" spans="1:14" x14ac:dyDescent="0.25">
      <c r="A122" s="65" t="s">
        <v>238</v>
      </c>
      <c r="B122" s="65" t="s">
        <v>279</v>
      </c>
      <c r="C122" s="65">
        <v>72</v>
      </c>
      <c r="D122" s="65">
        <v>70</v>
      </c>
      <c r="E122" s="65">
        <v>69</v>
      </c>
      <c r="F122" s="65" t="s">
        <v>238</v>
      </c>
      <c r="G122" s="65" t="s">
        <v>348</v>
      </c>
      <c r="H122" s="65" t="s">
        <v>238</v>
      </c>
      <c r="I122" s="62"/>
      <c r="L122" t="str">
        <f t="array" ref="L122">IF(ISNUMBER(1*MID(A122,ROW($1:$9),1)),1*MID(A122,MATCH(TRUE,ISNUMBER(1*MID(A122,ROW($1:$9),1)),0),COUNT(1*MID(A122,ROW($1:$9),1))),"")</f>
        <v/>
      </c>
      <c r="M122" s="2">
        <f>IF(ISNUMBER(I122),I122,IF(L122&lt;71,VLOOKUP(L122,PayOut!$G$2:$H$72,2,FALSE),0))</f>
        <v>0</v>
      </c>
      <c r="N122" t="str">
        <f t="shared" si="1"/>
        <v>MC</v>
      </c>
    </row>
    <row r="123" spans="1:14" x14ac:dyDescent="0.25">
      <c r="A123" s="65" t="s">
        <v>238</v>
      </c>
      <c r="B123" s="65" t="s">
        <v>101</v>
      </c>
      <c r="C123" s="65">
        <v>69</v>
      </c>
      <c r="D123" s="65">
        <v>73</v>
      </c>
      <c r="E123" s="65">
        <v>69</v>
      </c>
      <c r="F123" s="65" t="s">
        <v>238</v>
      </c>
      <c r="G123" s="65" t="s">
        <v>348</v>
      </c>
      <c r="H123" s="65" t="s">
        <v>238</v>
      </c>
      <c r="I123" s="62"/>
      <c r="L123" t="str">
        <f t="array" ref="L123">IF(ISNUMBER(1*MID(A123,ROW($1:$9),1)),1*MID(A123,MATCH(TRUE,ISNUMBER(1*MID(A123,ROW($1:$9),1)),0),COUNT(1*MID(A123,ROW($1:$9),1))),"")</f>
        <v/>
      </c>
      <c r="M123" s="2">
        <f>IF(ISNUMBER(I123),I123,IF(L123&lt;71,VLOOKUP(L123,PayOut!$G$2:$H$72,2,FALSE),0))</f>
        <v>0</v>
      </c>
      <c r="N123" t="str">
        <f t="shared" si="1"/>
        <v>MC</v>
      </c>
    </row>
    <row r="124" spans="1:14" x14ac:dyDescent="0.25">
      <c r="A124" s="65" t="s">
        <v>238</v>
      </c>
      <c r="B124" s="65" t="s">
        <v>244</v>
      </c>
      <c r="C124" s="65">
        <v>70</v>
      </c>
      <c r="D124" s="65">
        <v>74</v>
      </c>
      <c r="E124" s="65">
        <v>67</v>
      </c>
      <c r="F124" s="65" t="s">
        <v>238</v>
      </c>
      <c r="G124" s="65" t="s">
        <v>348</v>
      </c>
      <c r="H124" s="65" t="s">
        <v>238</v>
      </c>
      <c r="I124" s="62"/>
      <c r="L124" t="str">
        <f t="array" ref="L124">IF(ISNUMBER(1*MID(A124,ROW($1:$9),1)),1*MID(A124,MATCH(TRUE,ISNUMBER(1*MID(A124,ROW($1:$9),1)),0),COUNT(1*MID(A124,ROW($1:$9),1))),"")</f>
        <v/>
      </c>
      <c r="M124" s="2">
        <f>IF(ISNUMBER(I124),I124,IF(L124&lt;71,VLOOKUP(L124,PayOut!$G$2:$H$72,2,FALSE),0))</f>
        <v>0</v>
      </c>
      <c r="N124" t="str">
        <f t="shared" si="1"/>
        <v>MC</v>
      </c>
    </row>
    <row r="125" spans="1:14" x14ac:dyDescent="0.25">
      <c r="A125" s="65" t="s">
        <v>238</v>
      </c>
      <c r="B125" s="65" t="s">
        <v>296</v>
      </c>
      <c r="C125" s="65">
        <v>67</v>
      </c>
      <c r="D125" s="65">
        <v>73</v>
      </c>
      <c r="E125" s="65">
        <v>71</v>
      </c>
      <c r="F125" s="65" t="s">
        <v>238</v>
      </c>
      <c r="G125" s="65" t="s">
        <v>348</v>
      </c>
      <c r="H125" s="65" t="s">
        <v>238</v>
      </c>
      <c r="I125" s="62"/>
      <c r="L125" t="str">
        <f t="array" ref="L125">IF(ISNUMBER(1*MID(A125,ROW($1:$9),1)),1*MID(A125,MATCH(TRUE,ISNUMBER(1*MID(A125,ROW($1:$9),1)),0),COUNT(1*MID(A125,ROW($1:$9),1))),"")</f>
        <v/>
      </c>
      <c r="M125" s="2">
        <f>IF(ISNUMBER(I125),I125,IF(L125&lt;71,VLOOKUP(L125,PayOut!$G$2:$H$72,2,FALSE),0))</f>
        <v>0</v>
      </c>
      <c r="N125" t="str">
        <f t="shared" si="1"/>
        <v>MC</v>
      </c>
    </row>
    <row r="126" spans="1:14" x14ac:dyDescent="0.25">
      <c r="A126" s="65" t="s">
        <v>238</v>
      </c>
      <c r="B126" s="65" t="s">
        <v>290</v>
      </c>
      <c r="C126" s="65">
        <v>68</v>
      </c>
      <c r="D126" s="65">
        <v>66</v>
      </c>
      <c r="E126" s="65">
        <v>77</v>
      </c>
      <c r="F126" s="65" t="s">
        <v>238</v>
      </c>
      <c r="G126" s="65" t="s">
        <v>348</v>
      </c>
      <c r="H126" s="65" t="s">
        <v>238</v>
      </c>
      <c r="I126" s="62"/>
      <c r="L126" t="str">
        <f t="array" ref="L126">IF(ISNUMBER(1*MID(A126,ROW($1:$9),1)),1*MID(A126,MATCH(TRUE,ISNUMBER(1*MID(A126,ROW($1:$9),1)),0),COUNT(1*MID(A126,ROW($1:$9),1))),"")</f>
        <v/>
      </c>
      <c r="M126" s="2">
        <f>IF(ISNUMBER(I126),I126,IF(L126&lt;71,VLOOKUP(L126,PayOut!$G$2:$H$72,2,FALSE),0))</f>
        <v>0</v>
      </c>
      <c r="N126" t="str">
        <f t="shared" si="1"/>
        <v>MC</v>
      </c>
    </row>
    <row r="127" spans="1:14" x14ac:dyDescent="0.25">
      <c r="A127" s="65" t="s">
        <v>238</v>
      </c>
      <c r="B127" s="65" t="s">
        <v>261</v>
      </c>
      <c r="C127" s="65">
        <v>69</v>
      </c>
      <c r="D127" s="65">
        <v>71</v>
      </c>
      <c r="E127" s="65">
        <v>71</v>
      </c>
      <c r="F127" s="65" t="s">
        <v>238</v>
      </c>
      <c r="G127" s="65" t="s">
        <v>348</v>
      </c>
      <c r="H127" s="65" t="s">
        <v>238</v>
      </c>
      <c r="I127" s="62"/>
      <c r="L127" t="str">
        <f t="array" ref="L127">IF(ISNUMBER(1*MID(A127,ROW($1:$9),1)),1*MID(A127,MATCH(TRUE,ISNUMBER(1*MID(A127,ROW($1:$9),1)),0),COUNT(1*MID(A127,ROW($1:$9),1))),"")</f>
        <v/>
      </c>
      <c r="M127" s="2">
        <f>IF(ISNUMBER(I127),I127,IF(L127&lt;71,VLOOKUP(L127,PayOut!$G$2:$H$72,2,FALSE),0))</f>
        <v>0</v>
      </c>
      <c r="N127" t="str">
        <f t="shared" si="1"/>
        <v>MC</v>
      </c>
    </row>
    <row r="128" spans="1:14" x14ac:dyDescent="0.25">
      <c r="A128" s="65" t="s">
        <v>238</v>
      </c>
      <c r="B128" s="65" t="s">
        <v>298</v>
      </c>
      <c r="C128" s="65">
        <v>70</v>
      </c>
      <c r="D128" s="65">
        <v>67</v>
      </c>
      <c r="E128" s="65">
        <v>74</v>
      </c>
      <c r="F128" s="65" t="s">
        <v>238</v>
      </c>
      <c r="G128" s="65" t="s">
        <v>348</v>
      </c>
      <c r="H128" s="65" t="s">
        <v>238</v>
      </c>
      <c r="I128" s="62"/>
      <c r="L128" t="str">
        <f t="array" ref="L128">IF(ISNUMBER(1*MID(A128,ROW($1:$9),1)),1*MID(A128,MATCH(TRUE,ISNUMBER(1*MID(A128,ROW($1:$9),1)),0),COUNT(1*MID(A128,ROW($1:$9),1))),"")</f>
        <v/>
      </c>
      <c r="M128" s="2">
        <f>IF(ISNUMBER(I128),I128,IF(L128&lt;71,VLOOKUP(L128,PayOut!$G$2:$H$72,2,FALSE),0))</f>
        <v>0</v>
      </c>
      <c r="N128" t="str">
        <f t="shared" si="1"/>
        <v>MC</v>
      </c>
    </row>
    <row r="129" spans="1:14" x14ac:dyDescent="0.25">
      <c r="A129" s="65" t="s">
        <v>238</v>
      </c>
      <c r="B129" s="65" t="s">
        <v>214</v>
      </c>
      <c r="C129" s="65">
        <v>73</v>
      </c>
      <c r="D129" s="65">
        <v>71</v>
      </c>
      <c r="E129" s="65">
        <v>67</v>
      </c>
      <c r="F129" s="65" t="s">
        <v>238</v>
      </c>
      <c r="G129" s="65" t="s">
        <v>348</v>
      </c>
      <c r="H129" s="65" t="s">
        <v>238</v>
      </c>
      <c r="I129" s="62"/>
      <c r="L129" t="str">
        <f t="array" ref="L129">IF(ISNUMBER(1*MID(A129,ROW($1:$9),1)),1*MID(A129,MATCH(TRUE,ISNUMBER(1*MID(A129,ROW($1:$9),1)),0),COUNT(1*MID(A129,ROW($1:$9),1))),"")</f>
        <v/>
      </c>
      <c r="M129" s="2">
        <f>IF(ISNUMBER(I129),I129,IF(L129&lt;71,VLOOKUP(L129,PayOut!$G$2:$H$72,2,FALSE),0))</f>
        <v>0</v>
      </c>
      <c r="N129" t="str">
        <f t="shared" si="1"/>
        <v>MC</v>
      </c>
    </row>
    <row r="130" spans="1:14" x14ac:dyDescent="0.25">
      <c r="A130" s="65" t="s">
        <v>238</v>
      </c>
      <c r="B130" s="65" t="s">
        <v>306</v>
      </c>
      <c r="C130" s="65">
        <v>72</v>
      </c>
      <c r="D130" s="65">
        <v>69</v>
      </c>
      <c r="E130" s="65">
        <v>70</v>
      </c>
      <c r="F130" s="65" t="s">
        <v>238</v>
      </c>
      <c r="G130" s="65" t="s">
        <v>348</v>
      </c>
      <c r="H130" s="65" t="s">
        <v>238</v>
      </c>
      <c r="I130" s="62"/>
      <c r="L130" t="str">
        <f t="array" ref="L130">IF(ISNUMBER(1*MID(A130,ROW($1:$9),1)),1*MID(A130,MATCH(TRUE,ISNUMBER(1*MID(A130,ROW($1:$9),1)),0),COUNT(1*MID(A130,ROW($1:$9),1))),"")</f>
        <v/>
      </c>
      <c r="M130" s="2">
        <f>IF(ISNUMBER(I130),I130,IF(L130&lt;71,VLOOKUP(L130,PayOut!$G$2:$H$72,2,FALSE),0))</f>
        <v>0</v>
      </c>
      <c r="N130" t="str">
        <f t="shared" si="1"/>
        <v>MC</v>
      </c>
    </row>
    <row r="131" spans="1:14" x14ac:dyDescent="0.25">
      <c r="A131" s="65" t="s">
        <v>238</v>
      </c>
      <c r="B131" s="65" t="s">
        <v>256</v>
      </c>
      <c r="C131" s="65">
        <v>71</v>
      </c>
      <c r="D131" s="65">
        <v>69</v>
      </c>
      <c r="E131" s="65">
        <v>72</v>
      </c>
      <c r="F131" s="65" t="s">
        <v>238</v>
      </c>
      <c r="G131" s="65" t="s">
        <v>348</v>
      </c>
      <c r="H131" s="65" t="s">
        <v>238</v>
      </c>
      <c r="I131" s="62"/>
      <c r="L131" t="str">
        <f t="array" ref="L131">IF(ISNUMBER(1*MID(A131,ROW($1:$9),1)),1*MID(A131,MATCH(TRUE,ISNUMBER(1*MID(A131,ROW($1:$9),1)),0),COUNT(1*MID(A131,ROW($1:$9),1))),"")</f>
        <v/>
      </c>
      <c r="M131" s="2">
        <f>IF(ISNUMBER(I131),I131,IF(L131&lt;71,VLOOKUP(L131,PayOut!$G$2:$H$72,2,FALSE),0))</f>
        <v>0</v>
      </c>
      <c r="N131" t="str">
        <f t="shared" si="1"/>
        <v>MC</v>
      </c>
    </row>
    <row r="132" spans="1:14" x14ac:dyDescent="0.25">
      <c r="A132" s="65" t="s">
        <v>238</v>
      </c>
      <c r="B132" s="65" t="s">
        <v>308</v>
      </c>
      <c r="C132" s="65">
        <v>71</v>
      </c>
      <c r="D132" s="65">
        <v>68</v>
      </c>
      <c r="E132" s="65">
        <v>73</v>
      </c>
      <c r="F132" s="65" t="s">
        <v>238</v>
      </c>
      <c r="G132" s="65" t="s">
        <v>348</v>
      </c>
      <c r="H132" s="65" t="s">
        <v>238</v>
      </c>
      <c r="I132" s="62"/>
      <c r="L132" t="str">
        <f t="array" ref="L132">IF(ISNUMBER(1*MID(A132,ROW($1:$9),1)),1*MID(A132,MATCH(TRUE,ISNUMBER(1*MID(A132,ROW($1:$9),1)),0),COUNT(1*MID(A132,ROW($1:$9),1))),"")</f>
        <v/>
      </c>
      <c r="M132" s="2">
        <f>IF(ISNUMBER(I132),I132,IF(L132&lt;71,VLOOKUP(L132,PayOut!$G$2:$H$72,2,FALSE),0))</f>
        <v>0</v>
      </c>
      <c r="N132" t="str">
        <f t="shared" si="1"/>
        <v>MC</v>
      </c>
    </row>
    <row r="133" spans="1:14" x14ac:dyDescent="0.25">
      <c r="A133" s="65" t="s">
        <v>238</v>
      </c>
      <c r="B133" s="65" t="s">
        <v>299</v>
      </c>
      <c r="C133" s="65">
        <v>71</v>
      </c>
      <c r="D133" s="65">
        <v>72</v>
      </c>
      <c r="E133" s="65">
        <v>69</v>
      </c>
      <c r="F133" s="65" t="s">
        <v>238</v>
      </c>
      <c r="G133" s="65" t="s">
        <v>348</v>
      </c>
      <c r="H133" s="65" t="s">
        <v>238</v>
      </c>
      <c r="I133" s="62"/>
      <c r="L133" t="str">
        <f t="array" ref="L133">IF(ISNUMBER(1*MID(A133,ROW($1:$9),1)),1*MID(A133,MATCH(TRUE,ISNUMBER(1*MID(A133,ROW($1:$9),1)),0),COUNT(1*MID(A133,ROW($1:$9),1))),"")</f>
        <v/>
      </c>
      <c r="M133" s="2">
        <f>IF(ISNUMBER(I133),I133,IF(L133&lt;71,VLOOKUP(L133,PayOut!$G$2:$H$72,2,FALSE),0))</f>
        <v>0</v>
      </c>
      <c r="N133" t="str">
        <f t="shared" si="1"/>
        <v>MC</v>
      </c>
    </row>
    <row r="134" spans="1:14" x14ac:dyDescent="0.25">
      <c r="A134" s="65" t="s">
        <v>238</v>
      </c>
      <c r="B134" s="65" t="s">
        <v>265</v>
      </c>
      <c r="C134" s="65">
        <v>68</v>
      </c>
      <c r="D134" s="65">
        <v>75</v>
      </c>
      <c r="E134" s="65">
        <v>69</v>
      </c>
      <c r="F134" s="65" t="s">
        <v>238</v>
      </c>
      <c r="G134" s="65" t="s">
        <v>348</v>
      </c>
      <c r="H134" s="65" t="s">
        <v>238</v>
      </c>
      <c r="I134" s="62"/>
      <c r="L134" t="str">
        <f t="array" ref="L134">IF(ISNUMBER(1*MID(A134,ROW($1:$9),1)),1*MID(A134,MATCH(TRUE,ISNUMBER(1*MID(A134,ROW($1:$9),1)),0),COUNT(1*MID(A134,ROW($1:$9),1))),"")</f>
        <v/>
      </c>
      <c r="M134" s="2">
        <f>IF(ISNUMBER(I134),I134,IF(L134&lt;71,VLOOKUP(L134,PayOut!$G$2:$H$72,2,FALSE),0))</f>
        <v>0</v>
      </c>
      <c r="N134" t="str">
        <f t="shared" ref="N134:N158" si="2">IF(OR(G134="MC",G134="WD"),G134,IF(H134="F","F",IF(ISNUMBER(H134),H134,"NS")))</f>
        <v>MC</v>
      </c>
    </row>
    <row r="135" spans="1:14" x14ac:dyDescent="0.25">
      <c r="A135" s="65" t="s">
        <v>238</v>
      </c>
      <c r="B135" s="65" t="s">
        <v>260</v>
      </c>
      <c r="C135" s="65">
        <v>76</v>
      </c>
      <c r="D135" s="65">
        <v>68</v>
      </c>
      <c r="E135" s="65">
        <v>68</v>
      </c>
      <c r="F135" s="65" t="s">
        <v>238</v>
      </c>
      <c r="G135" s="65" t="s">
        <v>348</v>
      </c>
      <c r="H135" s="65" t="s">
        <v>238</v>
      </c>
      <c r="I135" s="62"/>
      <c r="L135" t="str">
        <f t="array" ref="L135">IF(ISNUMBER(1*MID(A135,ROW($1:$9),1)),1*MID(A135,MATCH(TRUE,ISNUMBER(1*MID(A135,ROW($1:$9),1)),0),COUNT(1*MID(A135,ROW($1:$9),1))),"")</f>
        <v/>
      </c>
      <c r="M135" s="2">
        <f>IF(ISNUMBER(I135),I135,IF(L135&lt;71,VLOOKUP(L135,PayOut!$G$2:$H$72,2,FALSE),0))</f>
        <v>0</v>
      </c>
      <c r="N135" t="str">
        <f t="shared" si="2"/>
        <v>MC</v>
      </c>
    </row>
    <row r="136" spans="1:14" x14ac:dyDescent="0.25">
      <c r="A136" s="65" t="s">
        <v>238</v>
      </c>
      <c r="B136" s="65" t="s">
        <v>186</v>
      </c>
      <c r="C136" s="65">
        <v>69</v>
      </c>
      <c r="D136" s="65">
        <v>72</v>
      </c>
      <c r="E136" s="65">
        <v>71</v>
      </c>
      <c r="F136" s="65" t="s">
        <v>238</v>
      </c>
      <c r="G136" s="65" t="s">
        <v>348</v>
      </c>
      <c r="H136" s="65" t="s">
        <v>238</v>
      </c>
      <c r="I136" s="62"/>
      <c r="L136" t="str">
        <f t="array" ref="L136">IF(ISNUMBER(1*MID(A136,ROW($1:$9),1)),1*MID(A136,MATCH(TRUE,ISNUMBER(1*MID(A136,ROW($1:$9),1)),0),COUNT(1*MID(A136,ROW($1:$9),1))),"")</f>
        <v/>
      </c>
      <c r="M136" s="2">
        <f>IF(ISNUMBER(I136),I136,IF(L136&lt;71,VLOOKUP(L136,PayOut!$G$2:$H$72,2,FALSE),0))</f>
        <v>0</v>
      </c>
      <c r="N136" t="str">
        <f t="shared" si="2"/>
        <v>MC</v>
      </c>
    </row>
    <row r="137" spans="1:14" x14ac:dyDescent="0.25">
      <c r="A137" s="65" t="s">
        <v>238</v>
      </c>
      <c r="B137" s="65" t="s">
        <v>268</v>
      </c>
      <c r="C137" s="65">
        <v>68</v>
      </c>
      <c r="D137" s="65">
        <v>74</v>
      </c>
      <c r="E137" s="65">
        <v>70</v>
      </c>
      <c r="F137" s="65" t="s">
        <v>238</v>
      </c>
      <c r="G137" s="65" t="s">
        <v>348</v>
      </c>
      <c r="H137" s="65" t="s">
        <v>238</v>
      </c>
      <c r="I137" s="62"/>
      <c r="L137" t="str">
        <f t="array" ref="L137">IF(ISNUMBER(1*MID(A137,ROW($1:$9),1)),1*MID(A137,MATCH(TRUE,ISNUMBER(1*MID(A137,ROW($1:$9),1)),0),COUNT(1*MID(A137,ROW($1:$9),1))),"")</f>
        <v/>
      </c>
      <c r="M137" s="2">
        <f>IF(ISNUMBER(I137),I137,IF(L137&lt;71,VLOOKUP(L137,PayOut!$G$2:$H$72,2,FALSE),0))</f>
        <v>0</v>
      </c>
      <c r="N137" t="str">
        <f t="shared" si="2"/>
        <v>MC</v>
      </c>
    </row>
    <row r="138" spans="1:14" x14ac:dyDescent="0.25">
      <c r="A138" s="65" t="s">
        <v>238</v>
      </c>
      <c r="B138" s="65" t="s">
        <v>19</v>
      </c>
      <c r="C138" s="65">
        <v>74</v>
      </c>
      <c r="D138" s="65">
        <v>68</v>
      </c>
      <c r="E138" s="65">
        <v>70</v>
      </c>
      <c r="F138" s="65" t="s">
        <v>238</v>
      </c>
      <c r="G138" s="65" t="s">
        <v>348</v>
      </c>
      <c r="H138" s="65" t="s">
        <v>238</v>
      </c>
      <c r="I138" s="62"/>
      <c r="L138" t="str">
        <f t="array" ref="L138">IF(ISNUMBER(1*MID(A138,ROW($1:$9),1)),1*MID(A138,MATCH(TRUE,ISNUMBER(1*MID(A138,ROW($1:$9),1)),0),COUNT(1*MID(A138,ROW($1:$9),1))),"")</f>
        <v/>
      </c>
      <c r="M138" s="2">
        <f>IF(ISNUMBER(I138),I138,IF(L138&lt;71,VLOOKUP(L138,PayOut!$G$2:$H$72,2,FALSE),0))</f>
        <v>0</v>
      </c>
      <c r="N138" t="str">
        <f t="shared" si="2"/>
        <v>MC</v>
      </c>
    </row>
    <row r="139" spans="1:14" x14ac:dyDescent="0.25">
      <c r="A139" s="65" t="s">
        <v>238</v>
      </c>
      <c r="B139" s="65" t="s">
        <v>305</v>
      </c>
      <c r="C139" s="65">
        <v>71</v>
      </c>
      <c r="D139" s="65">
        <v>71</v>
      </c>
      <c r="E139" s="65">
        <v>70</v>
      </c>
      <c r="F139" s="65" t="s">
        <v>238</v>
      </c>
      <c r="G139" s="65" t="s">
        <v>348</v>
      </c>
      <c r="H139" s="65" t="s">
        <v>238</v>
      </c>
      <c r="I139" s="62"/>
      <c r="L139" t="str">
        <f t="array" ref="L139">IF(ISNUMBER(1*MID(A139,ROW($1:$9),1)),1*MID(A139,MATCH(TRUE,ISNUMBER(1*MID(A139,ROW($1:$9),1)),0),COUNT(1*MID(A139,ROW($1:$9),1))),"")</f>
        <v/>
      </c>
      <c r="M139" s="2">
        <f>IF(ISNUMBER(I139),I139,IF(L139&lt;71,VLOOKUP(L139,PayOut!$G$2:$H$72,2,FALSE),0))</f>
        <v>0</v>
      </c>
      <c r="N139" t="str">
        <f t="shared" si="2"/>
        <v>MC</v>
      </c>
    </row>
    <row r="140" spans="1:14" x14ac:dyDescent="0.25">
      <c r="A140" s="65" t="s">
        <v>238</v>
      </c>
      <c r="B140" s="65" t="s">
        <v>287</v>
      </c>
      <c r="C140" s="65">
        <v>73</v>
      </c>
      <c r="D140" s="65">
        <v>72</v>
      </c>
      <c r="E140" s="65">
        <v>68</v>
      </c>
      <c r="F140" s="65" t="s">
        <v>238</v>
      </c>
      <c r="G140" s="65" t="s">
        <v>348</v>
      </c>
      <c r="H140" s="65" t="s">
        <v>238</v>
      </c>
      <c r="I140" s="62"/>
      <c r="L140" t="str">
        <f t="array" ref="L140">IF(ISNUMBER(1*MID(A140,ROW($1:$9),1)),1*MID(A140,MATCH(TRUE,ISNUMBER(1*MID(A140,ROW($1:$9),1)),0),COUNT(1*MID(A140,ROW($1:$9),1))),"")</f>
        <v/>
      </c>
      <c r="M140" s="2">
        <f>IF(ISNUMBER(I140),I140,IF(L140&lt;71,VLOOKUP(L140,PayOut!$G$2:$H$72,2,FALSE),0))</f>
        <v>0</v>
      </c>
      <c r="N140" t="str">
        <f t="shared" si="2"/>
        <v>MC</v>
      </c>
    </row>
    <row r="141" spans="1:14" x14ac:dyDescent="0.25">
      <c r="A141" s="65" t="s">
        <v>238</v>
      </c>
      <c r="B141" s="65" t="s">
        <v>70</v>
      </c>
      <c r="C141" s="65">
        <v>72</v>
      </c>
      <c r="D141" s="65">
        <v>73</v>
      </c>
      <c r="E141" s="65">
        <v>68</v>
      </c>
      <c r="F141" s="65" t="s">
        <v>238</v>
      </c>
      <c r="G141" s="65" t="s">
        <v>348</v>
      </c>
      <c r="H141" s="65" t="s">
        <v>238</v>
      </c>
      <c r="I141" s="62"/>
      <c r="L141" t="str">
        <f t="array" ref="L141">IF(ISNUMBER(1*MID(A141,ROW($1:$9),1)),1*MID(A141,MATCH(TRUE,ISNUMBER(1*MID(A141,ROW($1:$9),1)),0),COUNT(1*MID(A141,ROW($1:$9),1))),"")</f>
        <v/>
      </c>
      <c r="M141" s="2">
        <f>IF(ISNUMBER(I141),I141,IF(L141&lt;71,VLOOKUP(L141,PayOut!$G$2:$H$72,2,FALSE),0))</f>
        <v>0</v>
      </c>
      <c r="N141" t="str">
        <f t="shared" si="2"/>
        <v>MC</v>
      </c>
    </row>
    <row r="142" spans="1:14" x14ac:dyDescent="0.25">
      <c r="A142" s="65" t="s">
        <v>238</v>
      </c>
      <c r="B142" s="65" t="s">
        <v>239</v>
      </c>
      <c r="C142" s="65">
        <v>69</v>
      </c>
      <c r="D142" s="65">
        <v>74</v>
      </c>
      <c r="E142" s="65">
        <v>70</v>
      </c>
      <c r="F142" s="65" t="s">
        <v>238</v>
      </c>
      <c r="G142" s="65" t="s">
        <v>348</v>
      </c>
      <c r="H142" s="65" t="s">
        <v>238</v>
      </c>
      <c r="I142" s="62"/>
      <c r="L142" t="str">
        <f t="array" ref="L142">IF(ISNUMBER(1*MID(A142,ROW($1:$9),1)),1*MID(A142,MATCH(TRUE,ISNUMBER(1*MID(A142,ROW($1:$9),1)),0),COUNT(1*MID(A142,ROW($1:$9),1))),"")</f>
        <v/>
      </c>
      <c r="M142" s="2">
        <f>IF(ISNUMBER(I142),I142,IF(L142&lt;71,VLOOKUP(L142,PayOut!$G$2:$H$72,2,FALSE),0))</f>
        <v>0</v>
      </c>
      <c r="N142" t="str">
        <f t="shared" si="2"/>
        <v>MC</v>
      </c>
    </row>
    <row r="143" spans="1:14" x14ac:dyDescent="0.25">
      <c r="A143" s="65" t="s">
        <v>238</v>
      </c>
      <c r="B143" s="65" t="s">
        <v>97</v>
      </c>
      <c r="C143" s="65">
        <v>70</v>
      </c>
      <c r="D143" s="65">
        <v>71</v>
      </c>
      <c r="E143" s="65">
        <v>72</v>
      </c>
      <c r="F143" s="65" t="s">
        <v>238</v>
      </c>
      <c r="G143" s="65" t="s">
        <v>348</v>
      </c>
      <c r="H143" s="65" t="s">
        <v>238</v>
      </c>
      <c r="I143" s="62"/>
      <c r="L143" t="str">
        <f t="array" ref="L143">IF(ISNUMBER(1*MID(A143,ROW($1:$9),1)),1*MID(A143,MATCH(TRUE,ISNUMBER(1*MID(A143,ROW($1:$9),1)),0),COUNT(1*MID(A143,ROW($1:$9),1))),"")</f>
        <v/>
      </c>
      <c r="M143" s="2">
        <f>IF(ISNUMBER(I143),I143,IF(L143&lt;71,VLOOKUP(L143,PayOut!$G$2:$H$72,2,FALSE),0))</f>
        <v>0</v>
      </c>
      <c r="N143" t="str">
        <f t="shared" si="2"/>
        <v>MC</v>
      </c>
    </row>
    <row r="144" spans="1:14" x14ac:dyDescent="0.25">
      <c r="A144" s="65" t="s">
        <v>238</v>
      </c>
      <c r="B144" s="65" t="s">
        <v>229</v>
      </c>
      <c r="C144" s="65">
        <v>76</v>
      </c>
      <c r="D144" s="65">
        <v>69</v>
      </c>
      <c r="E144" s="65">
        <v>68</v>
      </c>
      <c r="F144" s="65" t="s">
        <v>238</v>
      </c>
      <c r="G144" s="65" t="s">
        <v>348</v>
      </c>
      <c r="H144" s="65" t="s">
        <v>238</v>
      </c>
      <c r="I144" s="62"/>
      <c r="L144" t="str">
        <f t="array" ref="L144">IF(ISNUMBER(1*MID(A144,ROW($1:$9),1)),1*MID(A144,MATCH(TRUE,ISNUMBER(1*MID(A144,ROW($1:$9),1)),0),COUNT(1*MID(A144,ROW($1:$9),1))),"")</f>
        <v/>
      </c>
      <c r="M144" s="2">
        <f>IF(ISNUMBER(I144),I144,IF(L144&lt;71,VLOOKUP(L144,PayOut!$G$2:$H$72,2,FALSE),0))</f>
        <v>0</v>
      </c>
      <c r="N144" t="str">
        <f t="shared" si="2"/>
        <v>MC</v>
      </c>
    </row>
    <row r="145" spans="1:14" x14ac:dyDescent="0.25">
      <c r="A145" s="65" t="s">
        <v>238</v>
      </c>
      <c r="B145" s="65" t="s">
        <v>211</v>
      </c>
      <c r="C145" s="65">
        <v>69</v>
      </c>
      <c r="D145" s="65">
        <v>72</v>
      </c>
      <c r="E145" s="65">
        <v>72</v>
      </c>
      <c r="F145" s="65" t="s">
        <v>238</v>
      </c>
      <c r="G145" s="65" t="s">
        <v>348</v>
      </c>
      <c r="H145" s="65" t="s">
        <v>238</v>
      </c>
      <c r="I145" s="62"/>
      <c r="L145" t="str">
        <f t="array" ref="L145">IF(ISNUMBER(1*MID(A145,ROW($1:$9),1)),1*MID(A145,MATCH(TRUE,ISNUMBER(1*MID(A145,ROW($1:$9),1)),0),COUNT(1*MID(A145,ROW($1:$9),1))),"")</f>
        <v/>
      </c>
      <c r="M145" s="2">
        <f>IF(ISNUMBER(I145),I145,IF(L145&lt;71,VLOOKUP(L145,PayOut!$G$2:$H$72,2,FALSE),0))</f>
        <v>0</v>
      </c>
      <c r="N145" t="str">
        <f t="shared" si="2"/>
        <v>MC</v>
      </c>
    </row>
    <row r="146" spans="1:14" x14ac:dyDescent="0.25">
      <c r="A146" s="65" t="s">
        <v>238</v>
      </c>
      <c r="B146" s="65" t="s">
        <v>233</v>
      </c>
      <c r="C146" s="65">
        <v>75</v>
      </c>
      <c r="D146" s="65">
        <v>70</v>
      </c>
      <c r="E146" s="65">
        <v>68</v>
      </c>
      <c r="F146" s="65" t="s">
        <v>238</v>
      </c>
      <c r="G146" s="65" t="s">
        <v>348</v>
      </c>
      <c r="H146" s="65" t="s">
        <v>238</v>
      </c>
      <c r="I146" s="62"/>
      <c r="L146" t="str">
        <f t="array" ref="L146">IF(ISNUMBER(1*MID(A146,ROW($1:$9),1)),1*MID(A146,MATCH(TRUE,ISNUMBER(1*MID(A146,ROW($1:$9),1)),0),COUNT(1*MID(A146,ROW($1:$9),1))),"")</f>
        <v/>
      </c>
      <c r="M146" s="2">
        <f>IF(ISNUMBER(I146),I146,IF(L146&lt;71,VLOOKUP(L146,PayOut!$G$2:$H$72,2,FALSE),0))</f>
        <v>0</v>
      </c>
      <c r="N146" t="str">
        <f t="shared" si="2"/>
        <v>MC</v>
      </c>
    </row>
    <row r="147" spans="1:14" x14ac:dyDescent="0.25">
      <c r="A147" s="65" t="s">
        <v>238</v>
      </c>
      <c r="B147" s="65" t="s">
        <v>234</v>
      </c>
      <c r="C147" s="65">
        <v>69</v>
      </c>
      <c r="D147" s="65">
        <v>72</v>
      </c>
      <c r="E147" s="65">
        <v>72</v>
      </c>
      <c r="F147" s="65" t="s">
        <v>238</v>
      </c>
      <c r="G147" s="65" t="s">
        <v>348</v>
      </c>
      <c r="H147" s="65" t="s">
        <v>238</v>
      </c>
      <c r="I147" s="62"/>
      <c r="L147" t="str">
        <f t="array" ref="L147">IF(ISNUMBER(1*MID(A147,ROW($1:$9),1)),1*MID(A147,MATCH(TRUE,ISNUMBER(1*MID(A147,ROW($1:$9),1)),0),COUNT(1*MID(A147,ROW($1:$9),1))),"")</f>
        <v/>
      </c>
      <c r="M147" s="2">
        <f>IF(ISNUMBER(I147),I147,IF(L147&lt;71,VLOOKUP(L147,PayOut!$G$2:$H$72,2,FALSE),0))</f>
        <v>0</v>
      </c>
      <c r="N147" t="str">
        <f t="shared" si="2"/>
        <v>MC</v>
      </c>
    </row>
    <row r="148" spans="1:14" x14ac:dyDescent="0.25">
      <c r="A148" s="65" t="s">
        <v>238</v>
      </c>
      <c r="B148" s="65" t="s">
        <v>304</v>
      </c>
      <c r="C148" s="65">
        <v>69</v>
      </c>
      <c r="D148" s="65">
        <v>70</v>
      </c>
      <c r="E148" s="65">
        <v>74</v>
      </c>
      <c r="F148" s="65" t="s">
        <v>238</v>
      </c>
      <c r="G148" s="65" t="s">
        <v>348</v>
      </c>
      <c r="H148" s="65" t="s">
        <v>238</v>
      </c>
      <c r="I148" s="62"/>
      <c r="L148" t="str">
        <f t="array" ref="L148">IF(ISNUMBER(1*MID(A148,ROW($1:$9),1)),1*MID(A148,MATCH(TRUE,ISNUMBER(1*MID(A148,ROW($1:$9),1)),0),COUNT(1*MID(A148,ROW($1:$9),1))),"")</f>
        <v/>
      </c>
      <c r="M148" s="2">
        <f>IF(ISNUMBER(I148),I148,IF(L148&lt;71,VLOOKUP(L148,PayOut!$G$2:$H$72,2,FALSE),0))</f>
        <v>0</v>
      </c>
      <c r="N148" t="str">
        <f t="shared" si="2"/>
        <v>MC</v>
      </c>
    </row>
    <row r="149" spans="1:14" x14ac:dyDescent="0.25">
      <c r="A149" s="65" t="s">
        <v>238</v>
      </c>
      <c r="B149" s="65" t="s">
        <v>283</v>
      </c>
      <c r="C149" s="65">
        <v>71</v>
      </c>
      <c r="D149" s="65">
        <v>66</v>
      </c>
      <c r="E149" s="65">
        <v>77</v>
      </c>
      <c r="F149" s="65" t="s">
        <v>238</v>
      </c>
      <c r="G149" s="65" t="s">
        <v>348</v>
      </c>
      <c r="H149" s="65" t="s">
        <v>238</v>
      </c>
      <c r="I149" s="62"/>
      <c r="L149" t="str">
        <f t="array" ref="L149">IF(ISNUMBER(1*MID(A149,ROW($1:$9),1)),1*MID(A149,MATCH(TRUE,ISNUMBER(1*MID(A149,ROW($1:$9),1)),0),COUNT(1*MID(A149,ROW($1:$9),1))),"")</f>
        <v/>
      </c>
      <c r="M149" s="2">
        <f>IF(ISNUMBER(I149),I149,IF(L149&lt;71,VLOOKUP(L149,PayOut!$G$2:$H$72,2,FALSE),0))</f>
        <v>0</v>
      </c>
      <c r="N149" t="str">
        <f t="shared" si="2"/>
        <v>MC</v>
      </c>
    </row>
    <row r="150" spans="1:14" x14ac:dyDescent="0.25">
      <c r="A150" s="65" t="s">
        <v>238</v>
      </c>
      <c r="B150" s="65" t="s">
        <v>307</v>
      </c>
      <c r="C150" s="65">
        <v>75</v>
      </c>
      <c r="D150" s="65">
        <v>68</v>
      </c>
      <c r="E150" s="65">
        <v>71</v>
      </c>
      <c r="F150" s="65" t="s">
        <v>238</v>
      </c>
      <c r="G150" s="65" t="s">
        <v>348</v>
      </c>
      <c r="H150" s="65" t="s">
        <v>238</v>
      </c>
      <c r="I150" s="62"/>
      <c r="L150" t="str">
        <f t="array" ref="L150">IF(ISNUMBER(1*MID(A150,ROW($1:$9),1)),1*MID(A150,MATCH(TRUE,ISNUMBER(1*MID(A150,ROW($1:$9),1)),0),COUNT(1*MID(A150,ROW($1:$9),1))),"")</f>
        <v/>
      </c>
      <c r="M150" s="2">
        <f>IF(ISNUMBER(I150),I150,IF(L150&lt;71,VLOOKUP(L150,PayOut!$G$2:$H$72,2,FALSE),0))</f>
        <v>0</v>
      </c>
      <c r="N150" t="str">
        <f t="shared" si="2"/>
        <v>MC</v>
      </c>
    </row>
    <row r="151" spans="1:14" x14ac:dyDescent="0.25">
      <c r="A151" s="65" t="s">
        <v>238</v>
      </c>
      <c r="B151" s="65" t="s">
        <v>187</v>
      </c>
      <c r="C151" s="65">
        <v>72</v>
      </c>
      <c r="D151" s="65">
        <v>70</v>
      </c>
      <c r="E151" s="65">
        <v>72</v>
      </c>
      <c r="F151" s="65" t="s">
        <v>238</v>
      </c>
      <c r="G151" s="65" t="s">
        <v>348</v>
      </c>
      <c r="H151" s="65" t="s">
        <v>238</v>
      </c>
      <c r="I151" s="62"/>
      <c r="L151" t="str">
        <f t="array" ref="L151">IF(ISNUMBER(1*MID(A151,ROW($1:$9),1)),1*MID(A151,MATCH(TRUE,ISNUMBER(1*MID(A151,ROW($1:$9),1)),0),COUNT(1*MID(A151,ROW($1:$9),1))),"")</f>
        <v/>
      </c>
      <c r="M151" s="2">
        <f>IF(ISNUMBER(I151),I151,IF(L151&lt;71,VLOOKUP(L151,PayOut!$G$2:$H$72,2,FALSE),0))</f>
        <v>0</v>
      </c>
      <c r="N151" t="str">
        <f t="shared" si="2"/>
        <v>MC</v>
      </c>
    </row>
    <row r="152" spans="1:14" x14ac:dyDescent="0.25">
      <c r="A152" s="65" t="s">
        <v>238</v>
      </c>
      <c r="B152" s="65" t="s">
        <v>104</v>
      </c>
      <c r="C152" s="65">
        <v>76</v>
      </c>
      <c r="D152" s="65">
        <v>69</v>
      </c>
      <c r="E152" s="65">
        <v>69</v>
      </c>
      <c r="F152" s="65" t="s">
        <v>238</v>
      </c>
      <c r="G152" s="65" t="s">
        <v>348</v>
      </c>
      <c r="H152" s="65" t="s">
        <v>238</v>
      </c>
      <c r="I152" s="62"/>
      <c r="L152" t="str">
        <f t="array" ref="L152">IF(ISNUMBER(1*MID(A152,ROW($1:$9),1)),1*MID(A152,MATCH(TRUE,ISNUMBER(1*MID(A152,ROW($1:$9),1)),0),COUNT(1*MID(A152,ROW($1:$9),1))),"")</f>
        <v/>
      </c>
      <c r="M152" s="2">
        <f>IF(ISNUMBER(I152),I152,IF(L152&lt;71,VLOOKUP(L152,PayOut!$G$2:$H$72,2,FALSE),0))</f>
        <v>0</v>
      </c>
      <c r="N152" t="str">
        <f t="shared" si="2"/>
        <v>MC</v>
      </c>
    </row>
    <row r="153" spans="1:14" x14ac:dyDescent="0.25">
      <c r="A153" s="65" t="s">
        <v>238</v>
      </c>
      <c r="B153" s="65" t="s">
        <v>62</v>
      </c>
      <c r="C153" s="65">
        <v>72</v>
      </c>
      <c r="D153" s="65">
        <v>71</v>
      </c>
      <c r="E153" s="65">
        <v>71</v>
      </c>
      <c r="F153" s="65" t="s">
        <v>238</v>
      </c>
      <c r="G153" s="65" t="s">
        <v>348</v>
      </c>
      <c r="H153" s="65" t="s">
        <v>238</v>
      </c>
      <c r="I153" s="62"/>
      <c r="L153" t="str">
        <f t="array" ref="L153">IF(ISNUMBER(1*MID(A153,ROW($1:$9),1)),1*MID(A153,MATCH(TRUE,ISNUMBER(1*MID(A153,ROW($1:$9),1)),0),COUNT(1*MID(A153,ROW($1:$9),1))),"")</f>
        <v/>
      </c>
      <c r="M153" s="2">
        <f>IF(ISNUMBER(I153),I153,IF(L153&lt;71,VLOOKUP(L153,PayOut!$G$2:$H$72,2,FALSE),0))</f>
        <v>0</v>
      </c>
      <c r="N153" t="str">
        <f t="shared" si="2"/>
        <v>MC</v>
      </c>
    </row>
    <row r="154" spans="1:14" x14ac:dyDescent="0.25">
      <c r="A154" s="65" t="s">
        <v>238</v>
      </c>
      <c r="B154" s="65" t="s">
        <v>313</v>
      </c>
      <c r="C154" s="65">
        <v>73</v>
      </c>
      <c r="D154" s="65">
        <v>67</v>
      </c>
      <c r="E154" s="65">
        <v>74</v>
      </c>
      <c r="F154" s="65" t="s">
        <v>238</v>
      </c>
      <c r="G154" s="65" t="s">
        <v>348</v>
      </c>
      <c r="H154" s="65" t="s">
        <v>238</v>
      </c>
      <c r="I154" s="62"/>
      <c r="L154" t="str">
        <f t="array" ref="L154">IF(ISNUMBER(1*MID(A154,ROW($1:$9),1)),1*MID(A154,MATCH(TRUE,ISNUMBER(1*MID(A154,ROW($1:$9),1)),0),COUNT(1*MID(A154,ROW($1:$9),1))),"")</f>
        <v/>
      </c>
      <c r="M154" s="2">
        <f>IF(ISNUMBER(I154),I154,IF(L154&lt;71,VLOOKUP(L154,PayOut!$G$2:$H$72,2,FALSE),0))</f>
        <v>0</v>
      </c>
      <c r="N154" t="str">
        <f t="shared" si="2"/>
        <v>MC</v>
      </c>
    </row>
    <row r="155" spans="1:14" x14ac:dyDescent="0.25">
      <c r="A155" s="65" t="s">
        <v>238</v>
      </c>
      <c r="B155" s="65" t="s">
        <v>98</v>
      </c>
      <c r="C155" s="65">
        <v>73</v>
      </c>
      <c r="D155" s="65">
        <v>73</v>
      </c>
      <c r="E155" s="65">
        <v>69</v>
      </c>
      <c r="F155" s="65" t="s">
        <v>238</v>
      </c>
      <c r="G155" s="65" t="s">
        <v>348</v>
      </c>
      <c r="H155" s="65" t="s">
        <v>238</v>
      </c>
      <c r="I155" s="62"/>
      <c r="L155" t="str">
        <f t="array" ref="L155">IF(ISNUMBER(1*MID(A155,ROW($1:$9),1)),1*MID(A155,MATCH(TRUE,ISNUMBER(1*MID(A155,ROW($1:$9),1)),0),COUNT(1*MID(A155,ROW($1:$9),1))),"")</f>
        <v/>
      </c>
      <c r="M155" s="2">
        <f>IF(ISNUMBER(I155),I155,IF(L155&lt;71,VLOOKUP(L155,PayOut!$G$2:$H$72,2,FALSE),0))</f>
        <v>0</v>
      </c>
      <c r="N155" t="str">
        <f t="shared" si="2"/>
        <v>MC</v>
      </c>
    </row>
    <row r="156" spans="1:14" x14ac:dyDescent="0.25">
      <c r="A156" s="65" t="s">
        <v>238</v>
      </c>
      <c r="B156" s="65" t="s">
        <v>226</v>
      </c>
      <c r="C156" s="65">
        <v>74</v>
      </c>
      <c r="D156" s="65">
        <v>70</v>
      </c>
      <c r="E156" s="65">
        <v>71</v>
      </c>
      <c r="F156" s="65" t="s">
        <v>238</v>
      </c>
      <c r="G156" s="65" t="s">
        <v>348</v>
      </c>
      <c r="H156" s="65" t="s">
        <v>238</v>
      </c>
      <c r="I156" s="62"/>
      <c r="L156" t="str">
        <f t="array" ref="L156">IF(ISNUMBER(1*MID(A156,ROW($1:$9),1)),1*MID(A156,MATCH(TRUE,ISNUMBER(1*MID(A156,ROW($1:$9),1)),0),COUNT(1*MID(A156,ROW($1:$9),1))),"")</f>
        <v/>
      </c>
      <c r="M156" s="2">
        <f>IF(ISNUMBER(I156),I156,IF(L156&lt;71,VLOOKUP(L156,PayOut!$G$2:$H$72,2,FALSE),0))</f>
        <v>0</v>
      </c>
      <c r="N156" t="str">
        <f t="shared" si="2"/>
        <v>MC</v>
      </c>
    </row>
    <row r="157" spans="1:14" x14ac:dyDescent="0.25">
      <c r="A157" s="65" t="s">
        <v>238</v>
      </c>
      <c r="B157" s="65" t="s">
        <v>126</v>
      </c>
      <c r="C157" s="65">
        <v>70</v>
      </c>
      <c r="D157" s="65">
        <v>69</v>
      </c>
      <c r="E157" s="65">
        <v>76</v>
      </c>
      <c r="F157" s="65" t="s">
        <v>238</v>
      </c>
      <c r="G157" s="65" t="s">
        <v>348</v>
      </c>
      <c r="H157" s="65" t="s">
        <v>238</v>
      </c>
      <c r="I157" s="62"/>
      <c r="L157" t="str">
        <f t="array" ref="L157">IF(ISNUMBER(1*MID(A157,ROW($1:$9),1)),1*MID(A157,MATCH(TRUE,ISNUMBER(1*MID(A157,ROW($1:$9),1)),0),COUNT(1*MID(A157,ROW($1:$9),1))),"")</f>
        <v/>
      </c>
      <c r="M157" s="2">
        <f>IF(ISNUMBER(I157),I157,IF(L157&lt;71,VLOOKUP(L157,PayOut!$G$2:$H$72,2,FALSE),0))</f>
        <v>0</v>
      </c>
      <c r="N157" t="str">
        <f t="shared" si="2"/>
        <v>MC</v>
      </c>
    </row>
    <row r="158" spans="1:14" x14ac:dyDescent="0.25">
      <c r="A158" s="65" t="s">
        <v>238</v>
      </c>
      <c r="B158" s="65" t="s">
        <v>240</v>
      </c>
      <c r="C158" s="65">
        <v>71</v>
      </c>
      <c r="D158" s="65">
        <v>70</v>
      </c>
      <c r="E158" s="65">
        <v>74</v>
      </c>
      <c r="F158" s="65" t="s">
        <v>238</v>
      </c>
      <c r="G158" s="65" t="s">
        <v>348</v>
      </c>
      <c r="H158" s="65" t="s">
        <v>238</v>
      </c>
      <c r="I158" s="62"/>
      <c r="L158" t="str">
        <f t="array" ref="L158">IF(ISNUMBER(1*MID(A158,ROW($1:$9),1)),1*MID(A158,MATCH(TRUE,ISNUMBER(1*MID(A158,ROW($1:$9),1)),0),COUNT(1*MID(A158,ROW($1:$9),1))),"")</f>
        <v/>
      </c>
      <c r="M158" s="2">
        <f>IF(ISNUMBER(I158),I158,IF(L158&lt;71,VLOOKUP(L158,PayOut!$G$2:$H$72,2,FALSE),0))</f>
        <v>0</v>
      </c>
      <c r="N158" t="str">
        <f t="shared" si="2"/>
        <v>MC</v>
      </c>
    </row>
    <row r="159" spans="1:14" x14ac:dyDescent="0.25">
      <c r="A159" s="65" t="s">
        <v>238</v>
      </c>
      <c r="B159" s="65" t="s">
        <v>27</v>
      </c>
      <c r="C159" s="65">
        <v>73</v>
      </c>
      <c r="D159" s="65">
        <v>73</v>
      </c>
      <c r="E159" s="65">
        <v>70</v>
      </c>
      <c r="F159" s="65" t="s">
        <v>238</v>
      </c>
      <c r="G159" s="65" t="s">
        <v>348</v>
      </c>
      <c r="H159" s="65" t="s">
        <v>238</v>
      </c>
      <c r="I159" s="62"/>
      <c r="L159" t="str">
        <f t="array" ref="L159">IF(ISNUMBER(1*MID(A159,ROW($1:$9),1)),1*MID(A159,MATCH(TRUE,ISNUMBER(1*MID(A159,ROW($1:$9),1)),0),COUNT(1*MID(A159,ROW($1:$9),1))),"")</f>
        <v/>
      </c>
      <c r="M159" s="2">
        <f>IF(ISNUMBER(I159),I159,IF(L159&lt;71,VLOOKUP(L159,PayOut!$G$2:$H$72,2,FALSE),0))</f>
        <v>0</v>
      </c>
      <c r="N159" t="str">
        <f>IF(OR(G159="MC",G159="WD"),G159,IF(H159="F","F",IF(ISNUMBER(H159),H159,"NS")))</f>
        <v>MC</v>
      </c>
    </row>
    <row r="160" spans="1:14" x14ac:dyDescent="0.25">
      <c r="A160" s="65" t="s">
        <v>238</v>
      </c>
      <c r="B160" s="65" t="s">
        <v>281</v>
      </c>
      <c r="C160" s="65">
        <v>73</v>
      </c>
      <c r="D160" s="65">
        <v>73</v>
      </c>
      <c r="E160" s="65">
        <v>70</v>
      </c>
      <c r="F160" s="65" t="s">
        <v>238</v>
      </c>
      <c r="G160" s="65" t="s">
        <v>348</v>
      </c>
      <c r="H160" s="65" t="s">
        <v>238</v>
      </c>
      <c r="I160" s="62"/>
      <c r="L160" t="str">
        <f t="array" ref="L160">IF(ISNUMBER(1*MID(A160,ROW($1:$9),1)),1*MID(A160,MATCH(TRUE,ISNUMBER(1*MID(A160,ROW($1:$9),1)),0),COUNT(1*MID(A160,ROW($1:$9),1))),"")</f>
        <v/>
      </c>
      <c r="M160" s="2">
        <f>IF(ISNUMBER(I160),I160,IF(L160&lt;71,VLOOKUP(L160,PayOut!$G$2:$H$72,2,FALSE),0))</f>
        <v>0</v>
      </c>
      <c r="N160" t="str">
        <f>IF(OR(G160="MC",G160="WD"),G160,IF(H160="F","F",IF(ISNUMBER(H160),H160,"NS")))</f>
        <v>MC</v>
      </c>
    </row>
    <row r="161" spans="1:14" x14ac:dyDescent="0.25">
      <c r="A161" s="65" t="s">
        <v>238</v>
      </c>
      <c r="B161" s="65" t="s">
        <v>52</v>
      </c>
      <c r="C161" s="65">
        <v>78</v>
      </c>
      <c r="D161" s="65">
        <v>70</v>
      </c>
      <c r="E161" s="65">
        <v>69</v>
      </c>
      <c r="F161" s="65" t="s">
        <v>238</v>
      </c>
      <c r="G161" s="65" t="s">
        <v>348</v>
      </c>
      <c r="H161" s="65" t="s">
        <v>238</v>
      </c>
      <c r="I161" s="62"/>
      <c r="L161" t="str">
        <f t="array" ref="L161">IF(ISNUMBER(1*MID(A161,ROW($1:$9),1)),1*MID(A161,MATCH(TRUE,ISNUMBER(1*MID(A161,ROW($1:$9),1)),0),COUNT(1*MID(A161,ROW($1:$9),1))),"")</f>
        <v/>
      </c>
      <c r="M161" s="2">
        <f>IF(ISNUMBER(I161),I161,IF(L161&lt;71,VLOOKUP(L161,PayOut!$G$2:$H$72,2,FALSE),0))</f>
        <v>0</v>
      </c>
      <c r="N161" t="str">
        <f>IF(OR(G161="MC",G161="WD"),G161,IF(H161="F","F",IF(ISNUMBER(H161),H161,"NS")))</f>
        <v>MC</v>
      </c>
    </row>
    <row r="162" spans="1:14" x14ac:dyDescent="0.25">
      <c r="A162" s="65" t="s">
        <v>238</v>
      </c>
      <c r="B162" s="65" t="s">
        <v>297</v>
      </c>
      <c r="C162" s="65">
        <v>72</v>
      </c>
      <c r="D162" s="65">
        <v>76</v>
      </c>
      <c r="E162" s="65">
        <v>69</v>
      </c>
      <c r="F162" s="65" t="s">
        <v>238</v>
      </c>
      <c r="G162" s="65" t="s">
        <v>348</v>
      </c>
      <c r="H162" s="65" t="s">
        <v>238</v>
      </c>
      <c r="I162" s="62"/>
    </row>
    <row r="163" spans="1:14" x14ac:dyDescent="0.25">
      <c r="A163" s="65" t="s">
        <v>238</v>
      </c>
      <c r="B163" s="65" t="s">
        <v>273</v>
      </c>
      <c r="C163" s="65">
        <v>75</v>
      </c>
      <c r="D163" s="65">
        <v>68</v>
      </c>
      <c r="E163" s="65">
        <v>74</v>
      </c>
      <c r="F163" s="65" t="s">
        <v>238</v>
      </c>
      <c r="G163" s="65" t="s">
        <v>348</v>
      </c>
      <c r="H163" s="65" t="s">
        <v>238</v>
      </c>
      <c r="I163" s="62"/>
    </row>
    <row r="164" spans="1:14" x14ac:dyDescent="0.25">
      <c r="A164" s="65" t="s">
        <v>238</v>
      </c>
      <c r="B164" s="65" t="s">
        <v>232</v>
      </c>
      <c r="C164" s="65">
        <v>70</v>
      </c>
      <c r="D164" s="65">
        <v>74</v>
      </c>
      <c r="E164" s="65">
        <v>74</v>
      </c>
      <c r="F164" s="65" t="s">
        <v>238</v>
      </c>
      <c r="G164" s="65" t="s">
        <v>348</v>
      </c>
      <c r="H164" s="65" t="s">
        <v>238</v>
      </c>
      <c r="I164" s="62"/>
    </row>
    <row r="165" spans="1:14" x14ac:dyDescent="0.25">
      <c r="A165" s="65" t="s">
        <v>238</v>
      </c>
      <c r="B165" s="65" t="s">
        <v>117</v>
      </c>
      <c r="C165" s="65">
        <v>74</v>
      </c>
      <c r="D165" s="65">
        <v>73</v>
      </c>
      <c r="E165" s="65">
        <v>71</v>
      </c>
      <c r="F165" s="65" t="s">
        <v>238</v>
      </c>
      <c r="G165" s="65" t="s">
        <v>348</v>
      </c>
      <c r="H165" s="65" t="s">
        <v>238</v>
      </c>
      <c r="I165" s="62"/>
    </row>
    <row r="166" spans="1:14" x14ac:dyDescent="0.25">
      <c r="A166" s="65" t="s">
        <v>238</v>
      </c>
      <c r="B166" s="65" t="s">
        <v>248</v>
      </c>
      <c r="C166" s="65">
        <v>75</v>
      </c>
      <c r="D166" s="65">
        <v>71</v>
      </c>
      <c r="E166" s="65">
        <v>72</v>
      </c>
      <c r="F166" s="65" t="s">
        <v>238</v>
      </c>
      <c r="G166" s="65" t="s">
        <v>348</v>
      </c>
      <c r="H166" s="65" t="s">
        <v>238</v>
      </c>
      <c r="I166" s="62"/>
    </row>
    <row r="167" spans="1:14" x14ac:dyDescent="0.25">
      <c r="A167" s="65" t="s">
        <v>238</v>
      </c>
      <c r="B167" s="65" t="s">
        <v>24</v>
      </c>
      <c r="C167" s="65">
        <v>79</v>
      </c>
      <c r="D167" s="65">
        <v>72</v>
      </c>
      <c r="E167" s="65">
        <v>68</v>
      </c>
      <c r="F167" s="65" t="s">
        <v>238</v>
      </c>
      <c r="G167" s="65" t="s">
        <v>348</v>
      </c>
      <c r="H167" s="65" t="s">
        <v>238</v>
      </c>
      <c r="I167" s="62"/>
    </row>
    <row r="168" spans="1:14" x14ac:dyDescent="0.25">
      <c r="A168" s="65" t="s">
        <v>238</v>
      </c>
      <c r="B168" s="65" t="s">
        <v>303</v>
      </c>
      <c r="C168" s="65">
        <v>77</v>
      </c>
      <c r="D168" s="65">
        <v>70</v>
      </c>
      <c r="E168" s="65">
        <v>72</v>
      </c>
      <c r="F168" s="65" t="s">
        <v>238</v>
      </c>
      <c r="G168" s="65" t="s">
        <v>348</v>
      </c>
      <c r="H168" s="65" t="s">
        <v>238</v>
      </c>
      <c r="I168" s="62"/>
    </row>
    <row r="169" spans="1:14" x14ac:dyDescent="0.25">
      <c r="A169" s="65" t="s">
        <v>238</v>
      </c>
      <c r="B169" s="65" t="s">
        <v>263</v>
      </c>
      <c r="C169" s="65">
        <v>76</v>
      </c>
      <c r="D169" s="65">
        <v>70</v>
      </c>
      <c r="E169" s="65">
        <v>75</v>
      </c>
      <c r="F169" s="65" t="s">
        <v>238</v>
      </c>
      <c r="G169" s="65" t="s">
        <v>348</v>
      </c>
      <c r="H169" s="65" t="s">
        <v>238</v>
      </c>
      <c r="I169" s="62"/>
    </row>
    <row r="170" spans="1:14" x14ac:dyDescent="0.25">
      <c r="A170" s="65" t="s">
        <v>238</v>
      </c>
      <c r="B170" s="65" t="s">
        <v>88</v>
      </c>
      <c r="C170" s="65">
        <v>77</v>
      </c>
      <c r="D170" s="65">
        <v>77</v>
      </c>
      <c r="E170" s="65">
        <v>73</v>
      </c>
      <c r="F170" s="65" t="s">
        <v>238</v>
      </c>
      <c r="G170" s="65" t="s">
        <v>348</v>
      </c>
      <c r="H170" s="65" t="s">
        <v>238</v>
      </c>
      <c r="I170" s="62"/>
    </row>
    <row r="171" spans="1:14" x14ac:dyDescent="0.25">
      <c r="A171" s="65" t="s">
        <v>238</v>
      </c>
      <c r="B171" s="65" t="s">
        <v>81</v>
      </c>
      <c r="C171" s="65">
        <v>72</v>
      </c>
      <c r="D171" s="65">
        <v>68</v>
      </c>
      <c r="E171" s="65" t="s">
        <v>238</v>
      </c>
      <c r="F171" s="65" t="s">
        <v>238</v>
      </c>
      <c r="G171" s="65" t="s">
        <v>349</v>
      </c>
      <c r="H171" s="65" t="s">
        <v>238</v>
      </c>
      <c r="I171" s="62"/>
    </row>
    <row r="172" spans="1:14" x14ac:dyDescent="0.25">
      <c r="A172" s="65" t="s">
        <v>238</v>
      </c>
      <c r="B172" s="65" t="s">
        <v>77</v>
      </c>
      <c r="C172" s="65">
        <v>71</v>
      </c>
      <c r="D172" s="65">
        <v>72</v>
      </c>
      <c r="E172" s="65" t="s">
        <v>238</v>
      </c>
      <c r="F172" s="65" t="s">
        <v>238</v>
      </c>
      <c r="G172" s="65" t="s">
        <v>349</v>
      </c>
      <c r="H172" s="65" t="s">
        <v>238</v>
      </c>
      <c r="I172" s="62"/>
    </row>
    <row r="173" spans="1:14" x14ac:dyDescent="0.25">
      <c r="A173" s="65" t="s">
        <v>143</v>
      </c>
      <c r="B173" s="65"/>
      <c r="C173" s="65"/>
      <c r="D173" s="65"/>
      <c r="E173" s="65"/>
      <c r="F173" s="65"/>
      <c r="G173" s="65"/>
      <c r="H173" s="65"/>
      <c r="I173" s="62"/>
    </row>
    <row r="174" spans="1:14" x14ac:dyDescent="0.25">
      <c r="A174" s="65" t="s">
        <v>93</v>
      </c>
      <c r="B174" s="65"/>
      <c r="C174" s="65"/>
      <c r="D174" s="65"/>
      <c r="E174" s="65"/>
      <c r="F174" s="65"/>
      <c r="G174" s="65"/>
      <c r="H174" s="65"/>
      <c r="I174" s="62"/>
    </row>
    <row r="175" spans="1:14" x14ac:dyDescent="0.25">
      <c r="A175" s="65"/>
      <c r="B175" s="65"/>
      <c r="C175" s="65"/>
      <c r="D175" s="65"/>
      <c r="E175" s="65"/>
      <c r="F175" s="65"/>
      <c r="G175" s="65"/>
      <c r="H175" s="65"/>
      <c r="I175" s="62"/>
    </row>
    <row r="176" spans="1:14" x14ac:dyDescent="0.25">
      <c r="A176" s="65"/>
      <c r="B176" s="65"/>
      <c r="C176" s="65"/>
      <c r="D176" s="65"/>
      <c r="E176" s="65"/>
      <c r="F176" s="65"/>
      <c r="G176" s="65"/>
      <c r="H176" s="65"/>
      <c r="I176" s="62"/>
    </row>
    <row r="177" spans="1:9" x14ac:dyDescent="0.25">
      <c r="A177" s="65"/>
      <c r="B177" s="65"/>
      <c r="C177" s="65"/>
      <c r="D177" s="65"/>
      <c r="E177" s="65"/>
      <c r="F177" s="65"/>
      <c r="G177" s="65"/>
      <c r="H177" s="65"/>
      <c r="I177" s="62"/>
    </row>
    <row r="178" spans="1:9" x14ac:dyDescent="0.25">
      <c r="A178" s="65"/>
      <c r="B178" s="65"/>
      <c r="C178" s="65"/>
      <c r="D178" s="65"/>
      <c r="E178" s="65"/>
      <c r="F178" s="65"/>
      <c r="G178" s="65"/>
      <c r="H178" s="65"/>
      <c r="I178" s="62"/>
    </row>
    <row r="179" spans="1:9" x14ac:dyDescent="0.25">
      <c r="A179" s="65"/>
      <c r="B179" s="65"/>
      <c r="C179" s="65"/>
      <c r="D179" s="65"/>
      <c r="E179" s="65"/>
      <c r="F179" s="65"/>
      <c r="G179" s="65"/>
      <c r="H179" s="65"/>
      <c r="I179" s="62"/>
    </row>
    <row r="180" spans="1:9" x14ac:dyDescent="0.25">
      <c r="A180" s="65"/>
      <c r="B180" s="65"/>
      <c r="C180" s="65"/>
      <c r="D180" s="65"/>
      <c r="E180" s="65"/>
      <c r="F180" s="65"/>
      <c r="G180" s="65"/>
      <c r="H180" s="65"/>
      <c r="I180" s="62"/>
    </row>
    <row r="181" spans="1:9" x14ac:dyDescent="0.25">
      <c r="A181" s="65"/>
      <c r="B181" s="65"/>
      <c r="C181" s="65"/>
      <c r="D181" s="65"/>
      <c r="E181" s="65"/>
      <c r="F181" s="65"/>
      <c r="G181" s="65"/>
      <c r="H181" s="65"/>
      <c r="I181" s="62"/>
    </row>
    <row r="182" spans="1:9" x14ac:dyDescent="0.25">
      <c r="A182" s="65"/>
      <c r="B182" s="65"/>
      <c r="C182" s="65"/>
      <c r="D182" s="65"/>
      <c r="E182" s="65"/>
      <c r="F182" s="65"/>
      <c r="G182" s="65"/>
      <c r="H182" s="65"/>
      <c r="I182" s="62"/>
    </row>
    <row r="183" spans="1:9" x14ac:dyDescent="0.25">
      <c r="A183" s="65"/>
      <c r="B183" s="65"/>
      <c r="C183" s="65"/>
      <c r="D183" s="65"/>
      <c r="E183" s="65"/>
      <c r="F183" s="65"/>
      <c r="G183" s="65"/>
      <c r="H183" s="65"/>
      <c r="I183" s="62"/>
    </row>
    <row r="184" spans="1:9" x14ac:dyDescent="0.25">
      <c r="A184" s="65"/>
      <c r="B184" s="65"/>
      <c r="C184" s="65"/>
      <c r="D184" s="65"/>
      <c r="E184" s="65"/>
      <c r="F184" s="65"/>
      <c r="G184" s="65"/>
      <c r="H184" s="65"/>
      <c r="I184" s="62"/>
    </row>
    <row r="185" spans="1:9" x14ac:dyDescent="0.25">
      <c r="A185" s="65"/>
      <c r="B185" s="65"/>
      <c r="C185" s="65"/>
      <c r="D185" s="65"/>
      <c r="E185" s="65"/>
      <c r="F185" s="65"/>
      <c r="G185" s="65"/>
      <c r="H185" s="65"/>
      <c r="I185" s="62"/>
    </row>
    <row r="186" spans="1:9" x14ac:dyDescent="0.25">
      <c r="A186" s="65"/>
      <c r="B186" s="65"/>
      <c r="C186" s="65"/>
      <c r="D186" s="65"/>
      <c r="E186" s="65"/>
      <c r="F186" s="65"/>
      <c r="G186" s="65"/>
      <c r="H186" s="65"/>
      <c r="I186" s="62"/>
    </row>
    <row r="187" spans="1:9" x14ac:dyDescent="0.25">
      <c r="A187" s="65"/>
      <c r="B187" s="65"/>
      <c r="C187" s="65"/>
      <c r="D187" s="65"/>
      <c r="E187" s="65"/>
      <c r="F187" s="65"/>
      <c r="G187" s="65"/>
      <c r="H187" s="65"/>
      <c r="I187" s="62"/>
    </row>
    <row r="188" spans="1:9" x14ac:dyDescent="0.25">
      <c r="A188" s="65"/>
      <c r="B188" s="65"/>
      <c r="C188" s="65"/>
      <c r="D188" s="65"/>
      <c r="E188" s="65"/>
      <c r="F188" s="65"/>
      <c r="G188" s="65"/>
      <c r="H188" s="65"/>
      <c r="I188" s="62"/>
    </row>
    <row r="189" spans="1:9" x14ac:dyDescent="0.25">
      <c r="A189" s="65"/>
      <c r="B189" s="65"/>
      <c r="C189" s="65"/>
      <c r="D189" s="65"/>
      <c r="E189" s="65"/>
      <c r="F189" s="65"/>
      <c r="G189" s="65"/>
      <c r="H189" s="65"/>
      <c r="I189" s="62"/>
    </row>
    <row r="190" spans="1:9" x14ac:dyDescent="0.25">
      <c r="A190" s="65"/>
      <c r="B190" s="65"/>
      <c r="C190" s="65"/>
      <c r="D190" s="65"/>
      <c r="E190" s="65"/>
      <c r="F190" s="65"/>
      <c r="G190" s="65"/>
      <c r="H190" s="65"/>
      <c r="I190" s="62"/>
    </row>
    <row r="191" spans="1:9" x14ac:dyDescent="0.25">
      <c r="A191" s="65"/>
      <c r="B191" s="65"/>
      <c r="C191" s="65"/>
      <c r="D191" s="65"/>
      <c r="E191" s="65"/>
      <c r="F191" s="65"/>
      <c r="G191" s="65"/>
      <c r="H191" s="65"/>
      <c r="I191" s="62"/>
    </row>
    <row r="192" spans="1:9" x14ac:dyDescent="0.25">
      <c r="A192" s="65"/>
      <c r="B192" s="65"/>
      <c r="C192" s="65"/>
      <c r="D192" s="65"/>
      <c r="E192" s="65"/>
      <c r="F192" s="65"/>
      <c r="G192" s="65"/>
      <c r="H192" s="65"/>
      <c r="I192" s="62"/>
    </row>
    <row r="193" spans="1:9" x14ac:dyDescent="0.25">
      <c r="A193" s="65"/>
      <c r="B193" s="65"/>
      <c r="C193" s="65"/>
      <c r="D193" s="65"/>
      <c r="E193" s="65"/>
      <c r="F193" s="65"/>
      <c r="G193" s="65"/>
      <c r="H193" s="65"/>
      <c r="I193" s="62"/>
    </row>
    <row r="194" spans="1:9" x14ac:dyDescent="0.25">
      <c r="A194" s="65"/>
      <c r="B194" s="65"/>
      <c r="C194" s="65"/>
      <c r="D194" s="65"/>
      <c r="E194" s="65"/>
      <c r="F194" s="65"/>
      <c r="G194" s="65"/>
      <c r="H194" s="65"/>
      <c r="I194" s="62"/>
    </row>
    <row r="195" spans="1:9" x14ac:dyDescent="0.25">
      <c r="A195" s="65"/>
      <c r="B195" s="65"/>
      <c r="C195" s="65"/>
      <c r="D195" s="65"/>
      <c r="E195" s="65"/>
      <c r="F195" s="65"/>
      <c r="G195" s="65"/>
      <c r="H195" s="65"/>
      <c r="I195" s="62"/>
    </row>
    <row r="196" spans="1:9" x14ac:dyDescent="0.25">
      <c r="A196" s="65"/>
      <c r="B196" s="65"/>
      <c r="C196" s="65"/>
      <c r="D196" s="65"/>
      <c r="E196" s="65"/>
      <c r="F196" s="65"/>
      <c r="G196" s="65"/>
      <c r="H196" s="65"/>
      <c r="I196" s="62"/>
    </row>
    <row r="197" spans="1:9" x14ac:dyDescent="0.25">
      <c r="A197" s="65"/>
      <c r="B197" s="65"/>
      <c r="C197" s="65"/>
      <c r="D197" s="65"/>
      <c r="E197" s="65"/>
      <c r="F197" s="65"/>
      <c r="G197" s="65"/>
      <c r="H197" s="65"/>
      <c r="I197" s="62"/>
    </row>
    <row r="198" spans="1:9" x14ac:dyDescent="0.25">
      <c r="A198" s="65"/>
      <c r="B198" s="65"/>
      <c r="C198" s="65"/>
      <c r="D198" s="65"/>
      <c r="E198" s="65"/>
      <c r="F198" s="65"/>
      <c r="G198" s="65"/>
      <c r="H198" s="65"/>
      <c r="I198" s="62"/>
    </row>
    <row r="199" spans="1:9" x14ac:dyDescent="0.25">
      <c r="A199" s="65"/>
      <c r="B199" s="65"/>
      <c r="C199" s="65"/>
      <c r="D199" s="65"/>
      <c r="E199" s="65"/>
      <c r="F199" s="65"/>
      <c r="G199" s="65"/>
      <c r="H199" s="65"/>
      <c r="I199" s="62"/>
    </row>
    <row r="200" spans="1:9" x14ac:dyDescent="0.25">
      <c r="A200" s="65"/>
      <c r="B200" s="65"/>
      <c r="C200" s="65"/>
      <c r="D200" s="65"/>
      <c r="E200" s="65"/>
      <c r="F200" s="65"/>
      <c r="G200" s="65"/>
      <c r="H200" s="65"/>
      <c r="I200" s="62"/>
    </row>
    <row r="201" spans="1:9" x14ac:dyDescent="0.25">
      <c r="A201" s="65"/>
      <c r="B201" s="65"/>
      <c r="C201" s="65"/>
      <c r="D201" s="65"/>
      <c r="E201" s="65"/>
      <c r="F201" s="65"/>
      <c r="G201" s="65"/>
      <c r="H201" s="65"/>
      <c r="I201" s="62"/>
    </row>
    <row r="202" spans="1:9" x14ac:dyDescent="0.25">
      <c r="A202" s="65"/>
      <c r="B202" s="65"/>
      <c r="C202" s="65"/>
      <c r="D202" s="65"/>
      <c r="E202" s="65"/>
      <c r="F202" s="65"/>
      <c r="G202" s="65"/>
      <c r="H202" s="65"/>
      <c r="I202" s="62"/>
    </row>
    <row r="203" spans="1:9" x14ac:dyDescent="0.25">
      <c r="A203" s="65"/>
      <c r="B203" s="65"/>
      <c r="C203" s="65"/>
      <c r="D203" s="65"/>
      <c r="E203" s="65"/>
      <c r="F203" s="65"/>
      <c r="G203" s="65"/>
      <c r="H203" s="65"/>
      <c r="I203" s="62"/>
    </row>
    <row r="204" spans="1:9" x14ac:dyDescent="0.25">
      <c r="A204" s="65"/>
      <c r="B204" s="65"/>
      <c r="C204" s="65"/>
      <c r="D204" s="65"/>
      <c r="E204" s="65"/>
      <c r="F204" s="65"/>
      <c r="G204" s="65"/>
      <c r="H204" s="65"/>
      <c r="I204" s="62"/>
    </row>
    <row r="205" spans="1:9" x14ac:dyDescent="0.25">
      <c r="A205" s="65"/>
      <c r="B205" s="65"/>
      <c r="C205" s="65"/>
      <c r="D205" s="65"/>
      <c r="E205" s="65"/>
      <c r="F205" s="65"/>
      <c r="G205" s="65"/>
      <c r="H205" s="65"/>
      <c r="I205" s="62"/>
    </row>
    <row r="206" spans="1:9" x14ac:dyDescent="0.25">
      <c r="A206" s="65"/>
      <c r="B206" s="65"/>
      <c r="C206" s="65"/>
      <c r="D206" s="65"/>
      <c r="E206" s="65"/>
      <c r="F206" s="65"/>
      <c r="G206" s="65"/>
      <c r="H206" s="65"/>
      <c r="I206" s="62"/>
    </row>
    <row r="207" spans="1:9" x14ac:dyDescent="0.25">
      <c r="A207" s="65"/>
      <c r="B207" s="65"/>
      <c r="C207" s="65"/>
      <c r="D207" s="65"/>
      <c r="E207" s="65"/>
      <c r="F207" s="65"/>
      <c r="G207" s="65"/>
      <c r="H207" s="65"/>
      <c r="I207" s="62"/>
    </row>
    <row r="208" spans="1:9" x14ac:dyDescent="0.25">
      <c r="A208" s="65"/>
      <c r="B208" s="65"/>
      <c r="C208" s="65"/>
      <c r="D208" s="65"/>
      <c r="E208" s="65"/>
      <c r="F208" s="65"/>
      <c r="G208" s="65"/>
      <c r="H208" s="65"/>
      <c r="I208" s="62"/>
    </row>
    <row r="209" spans="1:9" x14ac:dyDescent="0.25">
      <c r="A209" s="65"/>
      <c r="B209" s="65"/>
      <c r="C209" s="65"/>
      <c r="D209" s="65"/>
      <c r="E209" s="65"/>
      <c r="F209" s="65"/>
      <c r="G209" s="65"/>
      <c r="H209" s="65"/>
      <c r="I209" s="62"/>
    </row>
    <row r="210" spans="1:9" x14ac:dyDescent="0.25">
      <c r="A210" s="65"/>
      <c r="B210" s="65"/>
      <c r="C210" s="65"/>
      <c r="D210" s="65"/>
      <c r="E210" s="65"/>
      <c r="F210" s="65"/>
      <c r="G210" s="65"/>
      <c r="H210" s="65"/>
      <c r="I210" s="62"/>
    </row>
    <row r="211" spans="1:9" x14ac:dyDescent="0.25">
      <c r="A211" s="65"/>
      <c r="B211" s="65"/>
      <c r="C211" s="65"/>
      <c r="D211" s="65"/>
      <c r="E211" s="65"/>
      <c r="F211" s="65"/>
      <c r="G211" s="65"/>
      <c r="H211" s="65"/>
      <c r="I211" s="62"/>
    </row>
    <row r="212" spans="1:9" x14ac:dyDescent="0.25">
      <c r="A212" s="65"/>
      <c r="B212" s="65"/>
      <c r="C212" s="65"/>
      <c r="D212" s="65"/>
      <c r="E212" s="65"/>
      <c r="F212" s="65"/>
      <c r="G212" s="65"/>
      <c r="H212" s="65"/>
      <c r="I212" s="62"/>
    </row>
    <row r="213" spans="1:9" x14ac:dyDescent="0.25">
      <c r="A213" s="65"/>
      <c r="B213" s="65"/>
      <c r="C213" s="65"/>
      <c r="D213" s="65"/>
      <c r="E213" s="65"/>
      <c r="F213" s="65"/>
      <c r="G213" s="65"/>
      <c r="H213" s="65"/>
      <c r="I213" s="62"/>
    </row>
    <row r="214" spans="1:9" x14ac:dyDescent="0.25">
      <c r="A214" s="65"/>
      <c r="B214" s="65"/>
      <c r="C214" s="65"/>
      <c r="D214" s="65"/>
      <c r="E214" s="65"/>
      <c r="F214" s="65"/>
      <c r="G214" s="65"/>
      <c r="H214" s="65"/>
      <c r="I214" s="62"/>
    </row>
    <row r="215" spans="1:9" x14ac:dyDescent="0.25">
      <c r="A215" s="65"/>
      <c r="B215" s="65"/>
      <c r="C215" s="65"/>
      <c r="D215" s="65"/>
      <c r="E215" s="65"/>
      <c r="F215" s="65"/>
      <c r="G215" s="65"/>
      <c r="H215" s="65"/>
      <c r="I215" s="62"/>
    </row>
    <row r="216" spans="1:9" x14ac:dyDescent="0.25">
      <c r="A216" s="65"/>
      <c r="B216" s="65"/>
      <c r="C216" s="65"/>
      <c r="D216" s="65"/>
      <c r="E216" s="65"/>
      <c r="F216" s="65"/>
      <c r="G216" s="65"/>
      <c r="H216" s="65"/>
      <c r="I216" s="62"/>
    </row>
    <row r="217" spans="1:9" x14ac:dyDescent="0.25">
      <c r="A217" s="65"/>
      <c r="B217" s="65"/>
      <c r="C217" s="65"/>
      <c r="D217" s="65"/>
      <c r="E217" s="65"/>
      <c r="F217" s="65"/>
      <c r="G217" s="65"/>
      <c r="H217" s="65"/>
      <c r="I217" s="62"/>
    </row>
    <row r="218" spans="1:9" x14ac:dyDescent="0.25">
      <c r="A218" s="65"/>
      <c r="B218" s="65"/>
      <c r="C218" s="65"/>
      <c r="D218" s="65"/>
      <c r="E218" s="65"/>
      <c r="F218" s="65"/>
      <c r="G218" s="65"/>
      <c r="H218" s="65"/>
      <c r="I218" s="62"/>
    </row>
    <row r="219" spans="1:9" x14ac:dyDescent="0.25">
      <c r="A219" s="65"/>
      <c r="B219" s="65"/>
      <c r="C219" s="65"/>
      <c r="D219" s="65"/>
      <c r="E219" s="65"/>
      <c r="F219" s="65"/>
      <c r="G219" s="65"/>
      <c r="H219" s="65"/>
      <c r="I219" s="62"/>
    </row>
    <row r="220" spans="1:9" x14ac:dyDescent="0.25">
      <c r="A220" s="65"/>
      <c r="B220" s="65"/>
      <c r="C220" s="65"/>
      <c r="D220" s="65"/>
      <c r="E220" s="65"/>
      <c r="F220" s="65"/>
      <c r="G220" s="65"/>
      <c r="H220" s="65"/>
      <c r="I220" s="62"/>
    </row>
    <row r="221" spans="1:9" x14ac:dyDescent="0.25">
      <c r="A221" s="65"/>
      <c r="B221" s="65"/>
      <c r="C221" s="65"/>
      <c r="D221" s="65"/>
      <c r="E221" s="65"/>
      <c r="F221" s="65"/>
      <c r="G221" s="65"/>
      <c r="H221" s="65"/>
      <c r="I221" s="62"/>
    </row>
    <row r="222" spans="1:9" x14ac:dyDescent="0.25">
      <c r="A222" s="65"/>
      <c r="B222" s="65"/>
      <c r="C222" s="65"/>
      <c r="D222" s="65"/>
      <c r="E222" s="65"/>
      <c r="F222" s="65"/>
      <c r="G222" s="65"/>
      <c r="H222" s="65"/>
      <c r="I222" s="62"/>
    </row>
    <row r="223" spans="1:9" x14ac:dyDescent="0.25">
      <c r="A223" s="65"/>
      <c r="B223" s="65"/>
      <c r="C223" s="65"/>
      <c r="D223" s="65"/>
      <c r="E223" s="65"/>
      <c r="F223" s="65"/>
      <c r="G223" s="65"/>
      <c r="H223" s="65"/>
      <c r="I223" s="62"/>
    </row>
    <row r="224" spans="1:9" x14ac:dyDescent="0.25">
      <c r="A224" s="65"/>
      <c r="B224" s="65"/>
      <c r="C224" s="65"/>
      <c r="D224" s="65"/>
      <c r="E224" s="65"/>
      <c r="F224" s="65"/>
      <c r="G224" s="65"/>
      <c r="H224" s="65"/>
      <c r="I224" s="62"/>
    </row>
    <row r="225" spans="1:9" x14ac:dyDescent="0.25">
      <c r="A225" s="65"/>
      <c r="B225" s="65"/>
      <c r="C225" s="65"/>
      <c r="D225" s="65"/>
      <c r="E225" s="65"/>
      <c r="F225" s="65"/>
      <c r="G225" s="65"/>
      <c r="H225" s="65"/>
      <c r="I225" s="62"/>
    </row>
    <row r="226" spans="1:9" x14ac:dyDescent="0.25">
      <c r="A226" s="65"/>
      <c r="B226" s="65"/>
      <c r="C226" s="65"/>
      <c r="D226" s="65"/>
      <c r="E226" s="65"/>
      <c r="F226" s="65"/>
      <c r="G226" s="65"/>
      <c r="H226" s="65"/>
      <c r="I226" s="62"/>
    </row>
    <row r="227" spans="1:9" x14ac:dyDescent="0.25">
      <c r="A227" s="65"/>
      <c r="B227" s="65"/>
      <c r="C227" s="65"/>
      <c r="D227" s="65"/>
      <c r="E227" s="65"/>
      <c r="F227" s="65"/>
      <c r="G227" s="65"/>
      <c r="H227" s="65"/>
      <c r="I227" s="62"/>
    </row>
    <row r="228" spans="1:9" x14ac:dyDescent="0.25">
      <c r="A228" s="65"/>
      <c r="B228" s="65"/>
      <c r="C228" s="65"/>
      <c r="D228" s="65"/>
      <c r="E228" s="65"/>
      <c r="F228" s="65"/>
      <c r="G228" s="65"/>
      <c r="H228" s="65"/>
      <c r="I228" s="62"/>
    </row>
    <row r="229" spans="1:9" x14ac:dyDescent="0.25">
      <c r="A229" s="65"/>
      <c r="B229" s="65"/>
      <c r="C229" s="65"/>
      <c r="D229" s="65"/>
      <c r="E229" s="65"/>
      <c r="F229" s="65"/>
      <c r="G229" s="65"/>
      <c r="H229" s="65"/>
      <c r="I229" s="62"/>
    </row>
    <row r="230" spans="1:9" x14ac:dyDescent="0.25">
      <c r="A230" s="65"/>
      <c r="B230" s="65"/>
      <c r="C230" s="65"/>
      <c r="D230" s="65"/>
      <c r="E230" s="65"/>
      <c r="F230" s="65"/>
      <c r="G230" s="65"/>
      <c r="H230" s="65"/>
      <c r="I230" s="62"/>
    </row>
    <row r="231" spans="1:9" x14ac:dyDescent="0.25">
      <c r="A231" s="65"/>
      <c r="B231" s="65"/>
      <c r="C231" s="65"/>
      <c r="D231" s="65"/>
      <c r="E231" s="65"/>
      <c r="F231" s="65"/>
      <c r="G231" s="65"/>
      <c r="H231" s="65"/>
      <c r="I231" s="62"/>
    </row>
    <row r="232" spans="1:9" x14ac:dyDescent="0.25">
      <c r="A232" s="65"/>
      <c r="B232" s="65"/>
      <c r="C232" s="65"/>
      <c r="D232" s="65"/>
      <c r="E232" s="65"/>
      <c r="F232" s="65"/>
      <c r="G232" s="65"/>
      <c r="H232" s="65"/>
      <c r="I232" s="62"/>
    </row>
    <row r="233" spans="1:9" x14ac:dyDescent="0.25">
      <c r="A233" s="65"/>
      <c r="B233" s="65"/>
      <c r="C233" s="65"/>
      <c r="D233" s="65"/>
      <c r="E233" s="65"/>
      <c r="F233" s="65"/>
      <c r="G233" s="65"/>
      <c r="H233" s="65"/>
      <c r="I233" s="62"/>
    </row>
    <row r="234" spans="1:9" x14ac:dyDescent="0.25">
      <c r="A234" s="65"/>
      <c r="B234" s="65"/>
      <c r="C234" s="65"/>
      <c r="D234" s="65"/>
      <c r="E234" s="65"/>
      <c r="F234" s="65"/>
      <c r="G234" s="65"/>
      <c r="H234" s="65"/>
      <c r="I234" s="62"/>
    </row>
    <row r="235" spans="1:9" x14ac:dyDescent="0.25">
      <c r="A235" s="65"/>
      <c r="B235" s="65"/>
      <c r="C235" s="65"/>
      <c r="D235" s="65"/>
      <c r="E235" s="65"/>
      <c r="F235" s="65"/>
      <c r="G235" s="65"/>
      <c r="H235" s="65"/>
      <c r="I235" s="62"/>
    </row>
    <row r="236" spans="1:9" x14ac:dyDescent="0.25">
      <c r="A236" s="65"/>
      <c r="B236" s="65"/>
      <c r="C236" s="65"/>
      <c r="D236" s="65"/>
      <c r="E236" s="65"/>
      <c r="F236" s="65"/>
      <c r="G236" s="65"/>
      <c r="H236" s="65"/>
      <c r="I236" s="62"/>
    </row>
    <row r="237" spans="1:9" x14ac:dyDescent="0.25">
      <c r="A237" s="65"/>
      <c r="B237" s="65"/>
      <c r="C237" s="65"/>
      <c r="D237" s="65"/>
      <c r="E237" s="65"/>
      <c r="F237" s="65"/>
      <c r="G237" s="65"/>
      <c r="H237" s="65"/>
      <c r="I237" s="62"/>
    </row>
    <row r="238" spans="1:9" x14ac:dyDescent="0.25">
      <c r="A238" s="65"/>
      <c r="B238" s="65"/>
      <c r="C238" s="65"/>
      <c r="D238" s="65"/>
      <c r="E238" s="65"/>
      <c r="F238" s="65"/>
      <c r="G238" s="65"/>
      <c r="H238" s="65"/>
      <c r="I238" s="62"/>
    </row>
    <row r="239" spans="1:9" x14ac:dyDescent="0.25">
      <c r="A239" s="65"/>
      <c r="B239" s="65"/>
      <c r="C239" s="65"/>
      <c r="D239" s="65"/>
      <c r="E239" s="65"/>
      <c r="F239" s="65"/>
      <c r="G239" s="65"/>
      <c r="H239" s="65"/>
      <c r="I239" s="62"/>
    </row>
    <row r="240" spans="1:9" x14ac:dyDescent="0.25">
      <c r="A240" s="65"/>
      <c r="B240" s="65"/>
      <c r="C240" s="65"/>
      <c r="D240" s="65"/>
      <c r="E240" s="65"/>
      <c r="F240" s="65"/>
      <c r="G240" s="65"/>
      <c r="H240" s="65"/>
      <c r="I240" s="62"/>
    </row>
    <row r="241" spans="1:9" x14ac:dyDescent="0.25">
      <c r="A241" s="65"/>
      <c r="B241" s="65"/>
      <c r="C241" s="65"/>
      <c r="D241" s="65"/>
      <c r="E241" s="65"/>
      <c r="F241" s="65"/>
      <c r="G241" s="65"/>
      <c r="H241" s="65"/>
      <c r="I241" s="62"/>
    </row>
    <row r="242" spans="1:9" x14ac:dyDescent="0.25">
      <c r="A242" s="65"/>
      <c r="B242" s="65"/>
      <c r="C242" s="65"/>
      <c r="D242" s="65"/>
      <c r="E242" s="65"/>
      <c r="F242" s="65"/>
      <c r="G242" s="65"/>
      <c r="H242" s="65"/>
      <c r="I242" s="62"/>
    </row>
    <row r="243" spans="1:9" x14ac:dyDescent="0.25">
      <c r="A243" s="65"/>
      <c r="B243" s="65"/>
      <c r="C243" s="65"/>
      <c r="D243" s="65"/>
      <c r="E243" s="65"/>
      <c r="F243" s="65"/>
      <c r="G243" s="65"/>
      <c r="H243" s="65"/>
      <c r="I243" s="62"/>
    </row>
    <row r="244" spans="1:9" x14ac:dyDescent="0.25">
      <c r="A244" s="65"/>
      <c r="B244" s="65"/>
      <c r="C244" s="65"/>
      <c r="D244" s="65"/>
      <c r="E244" s="65"/>
      <c r="F244" s="65"/>
      <c r="G244" s="65"/>
      <c r="H244" s="65"/>
      <c r="I244" s="62"/>
    </row>
    <row r="245" spans="1:9" x14ac:dyDescent="0.25">
      <c r="A245" s="65"/>
      <c r="B245" s="65"/>
      <c r="C245" s="65"/>
      <c r="D245" s="65"/>
      <c r="E245" s="65"/>
      <c r="F245" s="65"/>
      <c r="G245" s="65"/>
      <c r="H245" s="65"/>
      <c r="I245" s="62"/>
    </row>
    <row r="246" spans="1:9" x14ac:dyDescent="0.25">
      <c r="A246" s="65"/>
      <c r="B246" s="65"/>
      <c r="C246" s="65"/>
      <c r="D246" s="65"/>
      <c r="E246" s="65"/>
      <c r="F246" s="65"/>
      <c r="G246" s="65"/>
      <c r="H246" s="65"/>
      <c r="I246" s="62"/>
    </row>
    <row r="247" spans="1:9" x14ac:dyDescent="0.25">
      <c r="A247" s="65"/>
      <c r="B247" s="65"/>
      <c r="C247" s="65"/>
      <c r="D247" s="65"/>
      <c r="E247" s="65"/>
      <c r="F247" s="65"/>
      <c r="G247" s="65"/>
      <c r="H247" s="65"/>
      <c r="I247" s="62"/>
    </row>
    <row r="248" spans="1:9" x14ac:dyDescent="0.25">
      <c r="A248" s="65"/>
      <c r="B248" s="65"/>
      <c r="C248" s="65"/>
      <c r="D248" s="65"/>
      <c r="E248" s="65"/>
      <c r="F248" s="65"/>
      <c r="G248" s="65"/>
      <c r="H248" s="65"/>
      <c r="I248" s="62"/>
    </row>
    <row r="249" spans="1:9" x14ac:dyDescent="0.25">
      <c r="A249" s="65"/>
      <c r="B249" s="65"/>
      <c r="C249" s="65"/>
      <c r="D249" s="65"/>
      <c r="E249" s="65"/>
      <c r="F249" s="65"/>
      <c r="G249" s="65"/>
      <c r="H249" s="65"/>
      <c r="I249" s="62"/>
    </row>
    <row r="250" spans="1:9" x14ac:dyDescent="0.25">
      <c r="A250" s="65"/>
      <c r="B250" s="65"/>
      <c r="C250" s="65"/>
      <c r="D250" s="65"/>
      <c r="E250" s="65"/>
      <c r="F250" s="65"/>
      <c r="G250" s="65"/>
      <c r="H250" s="65"/>
      <c r="I250" s="62"/>
    </row>
    <row r="251" spans="1:9" x14ac:dyDescent="0.25">
      <c r="A251" s="65"/>
      <c r="B251" s="65"/>
      <c r="C251" s="65"/>
      <c r="D251" s="65"/>
      <c r="E251" s="65"/>
      <c r="F251" s="65"/>
      <c r="G251" s="65"/>
      <c r="H251" s="65"/>
      <c r="I251" s="62"/>
    </row>
    <row r="252" spans="1:9" x14ac:dyDescent="0.25">
      <c r="A252" s="65"/>
      <c r="B252" s="65"/>
      <c r="C252" s="65"/>
      <c r="D252" s="65"/>
      <c r="E252" s="65"/>
      <c r="F252" s="65"/>
      <c r="G252" s="65"/>
      <c r="H252" s="65"/>
      <c r="I252" s="62"/>
    </row>
    <row r="253" spans="1:9" x14ac:dyDescent="0.25">
      <c r="A253" s="65"/>
      <c r="B253" s="65"/>
      <c r="C253" s="65"/>
      <c r="D253" s="65"/>
      <c r="E253" s="65"/>
      <c r="F253" s="65"/>
      <c r="G253" s="65"/>
      <c r="H253" s="65"/>
      <c r="I253" s="62"/>
    </row>
    <row r="254" spans="1:9" x14ac:dyDescent="0.25">
      <c r="A254" s="65"/>
      <c r="B254" s="65"/>
      <c r="C254" s="65"/>
      <c r="D254" s="65"/>
      <c r="E254" s="65"/>
      <c r="F254" s="65"/>
      <c r="G254" s="65"/>
      <c r="H254" s="65"/>
      <c r="I254" s="62"/>
    </row>
    <row r="255" spans="1:9" x14ac:dyDescent="0.25">
      <c r="A255" s="65"/>
      <c r="B255" s="65"/>
      <c r="C255" s="65"/>
      <c r="D255" s="65"/>
      <c r="E255" s="65"/>
      <c r="F255" s="65"/>
      <c r="G255" s="65"/>
      <c r="H255" s="65"/>
      <c r="I255" s="62"/>
    </row>
    <row r="256" spans="1:9" x14ac:dyDescent="0.25">
      <c r="A256" s="65"/>
      <c r="B256" s="65"/>
      <c r="C256" s="65"/>
      <c r="D256" s="65"/>
      <c r="E256" s="65"/>
      <c r="F256" s="65"/>
      <c r="G256" s="65"/>
      <c r="H256" s="65"/>
      <c r="I256" s="62"/>
    </row>
    <row r="257" spans="1:9" x14ac:dyDescent="0.25">
      <c r="A257" s="65"/>
      <c r="B257" s="65"/>
      <c r="C257" s="65"/>
      <c r="D257" s="65"/>
      <c r="E257" s="65"/>
      <c r="F257" s="65"/>
      <c r="G257" s="65"/>
      <c r="H257" s="65"/>
      <c r="I257" s="62"/>
    </row>
    <row r="258" spans="1:9" x14ac:dyDescent="0.25">
      <c r="A258" s="65"/>
      <c r="B258" s="65"/>
      <c r="C258" s="65"/>
      <c r="D258" s="65"/>
      <c r="E258" s="65"/>
      <c r="F258" s="65"/>
      <c r="G258" s="65"/>
      <c r="H258" s="65"/>
      <c r="I258" s="62"/>
    </row>
    <row r="259" spans="1:9" x14ac:dyDescent="0.25">
      <c r="A259" s="65"/>
      <c r="B259" s="65"/>
      <c r="C259" s="65"/>
      <c r="D259" s="65"/>
      <c r="E259" s="65"/>
      <c r="F259" s="65"/>
      <c r="G259" s="65"/>
      <c r="H259" s="65"/>
      <c r="I259" s="62"/>
    </row>
    <row r="260" spans="1:9" x14ac:dyDescent="0.25">
      <c r="A260" s="65"/>
      <c r="B260" s="65"/>
      <c r="C260" s="65"/>
      <c r="D260" s="65"/>
      <c r="E260" s="65"/>
      <c r="F260" s="65"/>
      <c r="G260" s="65"/>
      <c r="H260" s="65"/>
      <c r="I260" s="62"/>
    </row>
    <row r="261" spans="1:9" x14ac:dyDescent="0.25">
      <c r="A261" s="65"/>
      <c r="B261" s="65"/>
      <c r="C261" s="65"/>
      <c r="D261" s="65"/>
      <c r="E261" s="65"/>
      <c r="F261" s="65"/>
      <c r="G261" s="65"/>
      <c r="H261" s="65"/>
      <c r="I261" s="62"/>
    </row>
    <row r="262" spans="1:9" x14ac:dyDescent="0.25">
      <c r="A262" s="65"/>
      <c r="B262" s="65"/>
      <c r="C262" s="65"/>
      <c r="D262" s="65"/>
      <c r="E262" s="65"/>
      <c r="F262" s="65"/>
      <c r="G262" s="65"/>
      <c r="H262" s="65"/>
      <c r="I262" s="62"/>
    </row>
    <row r="263" spans="1:9" x14ac:dyDescent="0.25">
      <c r="A263" s="65"/>
      <c r="B263" s="65"/>
      <c r="C263" s="65"/>
      <c r="D263" s="65"/>
      <c r="E263" s="65"/>
      <c r="F263" s="65"/>
      <c r="G263" s="65"/>
      <c r="H263" s="65"/>
      <c r="I263" s="62"/>
    </row>
    <row r="264" spans="1:9" x14ac:dyDescent="0.25">
      <c r="A264" s="65"/>
      <c r="B264" s="65"/>
      <c r="C264" s="65"/>
      <c r="D264" s="65"/>
      <c r="E264" s="65"/>
      <c r="F264" s="65"/>
      <c r="G264" s="65"/>
      <c r="H264" s="65"/>
      <c r="I264" s="62"/>
    </row>
    <row r="265" spans="1:9" x14ac:dyDescent="0.25">
      <c r="A265" s="65"/>
      <c r="B265" s="65"/>
      <c r="C265" s="65"/>
      <c r="D265" s="65"/>
      <c r="E265" s="65"/>
      <c r="F265" s="65"/>
      <c r="G265" s="65"/>
      <c r="H265" s="65"/>
      <c r="I265" s="62"/>
    </row>
    <row r="266" spans="1:9" x14ac:dyDescent="0.25">
      <c r="A266" s="65"/>
      <c r="B266" s="65"/>
      <c r="C266" s="65"/>
      <c r="D266" s="65"/>
      <c r="E266" s="65"/>
      <c r="F266" s="65"/>
      <c r="G266" s="65"/>
      <c r="H266" s="65"/>
      <c r="I266" s="62"/>
    </row>
    <row r="267" spans="1:9" x14ac:dyDescent="0.25">
      <c r="A267" s="65"/>
      <c r="B267" s="65"/>
      <c r="C267" s="65"/>
      <c r="D267" s="65"/>
      <c r="E267" s="65"/>
      <c r="F267" s="65"/>
      <c r="G267" s="65"/>
      <c r="H267" s="65"/>
      <c r="I267" s="62"/>
    </row>
    <row r="268" spans="1:9" x14ac:dyDescent="0.25">
      <c r="A268" s="65"/>
      <c r="B268" s="65"/>
      <c r="C268" s="65"/>
      <c r="D268" s="65"/>
      <c r="E268" s="65"/>
      <c r="F268" s="65"/>
      <c r="G268" s="65"/>
      <c r="H268" s="65"/>
      <c r="I268" s="62"/>
    </row>
    <row r="269" spans="1:9" x14ac:dyDescent="0.25">
      <c r="A269" s="65"/>
      <c r="B269" s="65"/>
      <c r="C269" s="65"/>
      <c r="D269" s="65"/>
      <c r="E269" s="65"/>
      <c r="F269" s="65"/>
      <c r="G269" s="65"/>
      <c r="H269" s="65"/>
      <c r="I269" s="62"/>
    </row>
    <row r="270" spans="1:9" x14ac:dyDescent="0.25">
      <c r="A270" s="65"/>
      <c r="B270" s="65"/>
      <c r="C270" s="65"/>
      <c r="D270" s="65"/>
      <c r="E270" s="65"/>
      <c r="F270" s="65"/>
      <c r="G270" s="65"/>
      <c r="H270" s="65"/>
      <c r="I270" s="62"/>
    </row>
    <row r="271" spans="1:9" x14ac:dyDescent="0.25">
      <c r="A271" s="65"/>
      <c r="B271" s="65"/>
      <c r="C271" s="65"/>
      <c r="D271" s="65"/>
      <c r="E271" s="65"/>
      <c r="F271" s="65"/>
      <c r="G271" s="65"/>
      <c r="H271" s="65"/>
      <c r="I271" s="62"/>
    </row>
    <row r="272" spans="1:9" x14ac:dyDescent="0.25">
      <c r="A272" s="65"/>
      <c r="B272" s="65"/>
      <c r="C272" s="65"/>
      <c r="D272" s="65"/>
      <c r="E272" s="65"/>
      <c r="F272" s="65"/>
      <c r="G272" s="65"/>
      <c r="H272" s="65"/>
      <c r="I272" s="62"/>
    </row>
    <row r="273" spans="1:9" x14ac:dyDescent="0.25">
      <c r="A273" s="65"/>
      <c r="B273" s="65"/>
      <c r="C273" s="65"/>
      <c r="D273" s="65"/>
      <c r="E273" s="65"/>
      <c r="F273" s="65"/>
      <c r="G273" s="65"/>
      <c r="H273" s="65"/>
      <c r="I273" s="62"/>
    </row>
    <row r="274" spans="1:9" x14ac:dyDescent="0.25">
      <c r="A274" s="65"/>
      <c r="B274" s="65"/>
      <c r="C274" s="65"/>
      <c r="D274" s="65"/>
      <c r="E274" s="65"/>
      <c r="F274" s="65"/>
      <c r="G274" s="65"/>
      <c r="H274" s="65"/>
      <c r="I274" s="62"/>
    </row>
    <row r="275" spans="1:9" x14ac:dyDescent="0.25">
      <c r="A275" s="65"/>
      <c r="B275" s="65"/>
      <c r="C275" s="65"/>
      <c r="D275" s="65"/>
      <c r="E275" s="65"/>
      <c r="F275" s="65"/>
      <c r="G275" s="65"/>
      <c r="H275" s="65"/>
      <c r="I275" s="62"/>
    </row>
    <row r="276" spans="1:9" x14ac:dyDescent="0.25">
      <c r="A276" s="65"/>
      <c r="B276" s="65"/>
      <c r="C276" s="65"/>
      <c r="D276" s="65"/>
      <c r="E276" s="65"/>
      <c r="F276" s="65"/>
      <c r="G276" s="65"/>
      <c r="H276" s="65"/>
      <c r="I276" s="62"/>
    </row>
    <row r="277" spans="1:9" x14ac:dyDescent="0.25">
      <c r="A277" s="65"/>
      <c r="B277" s="65"/>
      <c r="C277" s="65"/>
      <c r="D277" s="65"/>
      <c r="E277" s="65"/>
      <c r="F277" s="65"/>
      <c r="G277" s="65"/>
      <c r="H277" s="65"/>
      <c r="I277" s="62"/>
    </row>
    <row r="278" spans="1:9" x14ac:dyDescent="0.25">
      <c r="A278" s="65"/>
      <c r="B278" s="65"/>
      <c r="C278" s="65"/>
      <c r="D278" s="65"/>
      <c r="E278" s="65"/>
      <c r="F278" s="65"/>
      <c r="G278" s="65"/>
      <c r="H278" s="65"/>
      <c r="I278" s="62"/>
    </row>
    <row r="279" spans="1:9" x14ac:dyDescent="0.25">
      <c r="A279" s="65"/>
      <c r="B279" s="65"/>
      <c r="C279" s="65"/>
      <c r="D279" s="65"/>
      <c r="E279" s="65"/>
      <c r="F279" s="65"/>
      <c r="G279" s="65"/>
      <c r="H279" s="65"/>
      <c r="I279" s="62"/>
    </row>
    <row r="280" spans="1:9" x14ac:dyDescent="0.25">
      <c r="A280" s="65"/>
      <c r="B280" s="65"/>
      <c r="C280" s="65"/>
      <c r="D280" s="65"/>
      <c r="E280" s="65"/>
      <c r="F280" s="65"/>
      <c r="G280" s="65"/>
      <c r="H280" s="65"/>
      <c r="I280" s="62"/>
    </row>
    <row r="281" spans="1:9" x14ac:dyDescent="0.25">
      <c r="A281" s="65"/>
      <c r="B281" s="65"/>
      <c r="C281" s="65"/>
      <c r="D281" s="65"/>
      <c r="E281" s="65"/>
      <c r="F281" s="65"/>
      <c r="G281" s="65"/>
      <c r="H281" s="65"/>
      <c r="I281" s="62"/>
    </row>
    <row r="282" spans="1:9" x14ac:dyDescent="0.25">
      <c r="A282" s="65"/>
      <c r="B282" s="65"/>
      <c r="C282" s="65"/>
      <c r="D282" s="65"/>
      <c r="E282" s="65"/>
      <c r="F282" s="65"/>
      <c r="G282" s="65"/>
      <c r="H282" s="65"/>
      <c r="I282" s="62"/>
    </row>
    <row r="283" spans="1:9" x14ac:dyDescent="0.25">
      <c r="A283" s="65"/>
      <c r="B283" s="65"/>
      <c r="C283" s="65"/>
      <c r="D283" s="65"/>
      <c r="E283" s="65"/>
      <c r="F283" s="65"/>
      <c r="G283" s="65"/>
      <c r="H283" s="65"/>
      <c r="I283" s="62"/>
    </row>
    <row r="284" spans="1:9" x14ac:dyDescent="0.25">
      <c r="A284" s="65"/>
      <c r="B284" s="65"/>
      <c r="C284" s="65"/>
      <c r="D284" s="65"/>
      <c r="E284" s="65"/>
      <c r="F284" s="65"/>
      <c r="G284" s="65"/>
      <c r="H284" s="65"/>
      <c r="I284" s="62"/>
    </row>
    <row r="285" spans="1:9" x14ac:dyDescent="0.25">
      <c r="A285" s="65"/>
      <c r="B285" s="65"/>
      <c r="C285" s="65"/>
      <c r="D285" s="65"/>
      <c r="E285" s="65"/>
      <c r="F285" s="65"/>
      <c r="G285" s="65"/>
      <c r="H285" s="65"/>
      <c r="I285" s="62"/>
    </row>
    <row r="286" spans="1:9" x14ac:dyDescent="0.25">
      <c r="A286" s="65"/>
      <c r="B286" s="65"/>
      <c r="C286" s="65"/>
      <c r="D286" s="65"/>
      <c r="E286" s="65"/>
      <c r="F286" s="65"/>
      <c r="G286" s="65"/>
      <c r="H286" s="65"/>
      <c r="I286" s="62"/>
    </row>
    <row r="287" spans="1:9" x14ac:dyDescent="0.25">
      <c r="A287" s="65"/>
      <c r="B287" s="65"/>
      <c r="C287" s="65"/>
      <c r="D287" s="65"/>
      <c r="E287" s="65"/>
      <c r="F287" s="65"/>
      <c r="G287" s="65"/>
      <c r="H287" s="65"/>
      <c r="I287" s="62"/>
    </row>
    <row r="288" spans="1:9" x14ac:dyDescent="0.25">
      <c r="A288" s="65"/>
      <c r="B288" s="65"/>
      <c r="C288" s="65"/>
      <c r="D288" s="65"/>
      <c r="E288" s="65"/>
      <c r="F288" s="65"/>
      <c r="G288" s="65"/>
      <c r="H288" s="65"/>
      <c r="I288" s="62"/>
    </row>
    <row r="289" spans="1:9" x14ac:dyDescent="0.25">
      <c r="A289" s="65"/>
      <c r="B289" s="65"/>
      <c r="C289" s="65"/>
      <c r="D289" s="65"/>
      <c r="E289" s="65"/>
      <c r="F289" s="65"/>
      <c r="G289" s="65"/>
      <c r="H289" s="65"/>
      <c r="I289" s="62"/>
    </row>
    <row r="290" spans="1:9" x14ac:dyDescent="0.25">
      <c r="A290" s="65"/>
      <c r="B290" s="65"/>
      <c r="C290" s="65"/>
      <c r="D290" s="65"/>
      <c r="E290" s="65"/>
      <c r="F290" s="65"/>
      <c r="G290" s="65"/>
      <c r="H290" s="65"/>
      <c r="I290" s="62"/>
    </row>
    <row r="291" spans="1:9" x14ac:dyDescent="0.25">
      <c r="A291" s="65"/>
      <c r="B291" s="65"/>
      <c r="C291" s="65"/>
      <c r="D291" s="65"/>
      <c r="E291" s="65"/>
      <c r="F291" s="65"/>
      <c r="G291" s="65"/>
      <c r="H291" s="65"/>
      <c r="I291" s="62"/>
    </row>
    <row r="292" spans="1:9" x14ac:dyDescent="0.25">
      <c r="A292" s="65"/>
      <c r="B292" s="65"/>
      <c r="C292" s="65"/>
      <c r="D292" s="65"/>
      <c r="E292" s="65"/>
      <c r="F292" s="65"/>
      <c r="G292" s="65"/>
      <c r="H292" s="65"/>
      <c r="I292" s="62"/>
    </row>
    <row r="293" spans="1:9" x14ac:dyDescent="0.25">
      <c r="A293" s="65"/>
      <c r="B293" s="65"/>
      <c r="C293" s="65"/>
      <c r="D293" s="65"/>
      <c r="E293" s="65"/>
      <c r="F293" s="65"/>
      <c r="G293" s="65"/>
      <c r="H293" s="65"/>
      <c r="I293" s="62"/>
    </row>
    <row r="294" spans="1:9" x14ac:dyDescent="0.25">
      <c r="A294" s="65"/>
      <c r="B294" s="65"/>
      <c r="C294" s="65"/>
      <c r="D294" s="65"/>
      <c r="E294" s="65"/>
      <c r="F294" s="65"/>
      <c r="G294" s="65"/>
      <c r="H294" s="65"/>
      <c r="I294" s="62"/>
    </row>
    <row r="295" spans="1:9" x14ac:dyDescent="0.25">
      <c r="A295" s="65"/>
      <c r="B295" s="65"/>
      <c r="C295" s="65"/>
      <c r="D295" s="65"/>
      <c r="E295" s="65"/>
      <c r="F295" s="65"/>
      <c r="G295" s="65"/>
      <c r="H295" s="65"/>
      <c r="I295" s="62"/>
    </row>
    <row r="296" spans="1:9" x14ac:dyDescent="0.25">
      <c r="A296" s="65"/>
      <c r="B296" s="65"/>
      <c r="C296" s="65"/>
      <c r="D296" s="65"/>
      <c r="E296" s="65"/>
      <c r="F296" s="65"/>
      <c r="G296" s="65"/>
      <c r="H296" s="65"/>
      <c r="I296" s="62"/>
    </row>
    <row r="297" spans="1:9" x14ac:dyDescent="0.25">
      <c r="A297" s="65"/>
      <c r="B297" s="65"/>
      <c r="C297" s="65"/>
      <c r="D297" s="65"/>
      <c r="E297" s="65"/>
      <c r="F297" s="65"/>
      <c r="G297" s="65"/>
      <c r="H297" s="65"/>
      <c r="I297" s="62"/>
    </row>
    <row r="298" spans="1:9" x14ac:dyDescent="0.25">
      <c r="A298" s="65"/>
      <c r="B298" s="65"/>
      <c r="C298" s="65"/>
      <c r="D298" s="65"/>
      <c r="E298" s="65"/>
      <c r="F298" s="65"/>
      <c r="G298" s="65"/>
      <c r="H298" s="65"/>
      <c r="I298" s="62"/>
    </row>
    <row r="299" spans="1:9" x14ac:dyDescent="0.25">
      <c r="A299" s="65"/>
      <c r="B299" s="65"/>
      <c r="C299" s="65"/>
      <c r="D299" s="65"/>
      <c r="E299" s="65"/>
      <c r="F299" s="65"/>
      <c r="G299" s="65"/>
      <c r="H299" s="65"/>
      <c r="I299" s="62"/>
    </row>
    <row r="300" spans="1:9" x14ac:dyDescent="0.25">
      <c r="A300" s="65"/>
      <c r="B300" s="65"/>
      <c r="C300" s="65"/>
      <c r="D300" s="65"/>
      <c r="E300" s="65"/>
      <c r="F300" s="65"/>
      <c r="G300" s="65"/>
      <c r="H300" s="65"/>
      <c r="I300" s="62"/>
    </row>
    <row r="301" spans="1:9" x14ac:dyDescent="0.25">
      <c r="A301" s="65"/>
      <c r="B301" s="65"/>
      <c r="C301" s="65"/>
      <c r="D301" s="65"/>
      <c r="E301" s="65"/>
      <c r="F301" s="65"/>
      <c r="G301" s="65"/>
      <c r="H301" s="65"/>
      <c r="I301" s="62"/>
    </row>
    <row r="302" spans="1:9" x14ac:dyDescent="0.25">
      <c r="A302" s="65"/>
      <c r="B302" s="65"/>
      <c r="C302" s="65"/>
      <c r="D302" s="65"/>
      <c r="E302" s="65"/>
      <c r="F302" s="65"/>
      <c r="G302" s="65"/>
      <c r="H302" s="65"/>
      <c r="I302" s="62"/>
    </row>
    <row r="303" spans="1:9" x14ac:dyDescent="0.25">
      <c r="A303" s="65"/>
      <c r="B303" s="65"/>
      <c r="C303" s="65"/>
      <c r="D303" s="65"/>
      <c r="E303" s="65"/>
      <c r="F303" s="65"/>
      <c r="G303" s="65"/>
      <c r="H303" s="65"/>
      <c r="I303" s="62"/>
    </row>
    <row r="304" spans="1:9" x14ac:dyDescent="0.25">
      <c r="A304" s="65"/>
      <c r="B304" s="65"/>
      <c r="C304" s="65"/>
      <c r="D304" s="65"/>
      <c r="E304" s="65"/>
      <c r="F304" s="65"/>
      <c r="G304" s="65"/>
      <c r="H304" s="65"/>
      <c r="I304" s="62"/>
    </row>
    <row r="305" spans="1:9" x14ac:dyDescent="0.25">
      <c r="A305" s="65"/>
      <c r="B305" s="65"/>
      <c r="C305" s="65"/>
      <c r="D305" s="65"/>
      <c r="E305" s="65"/>
      <c r="F305" s="65"/>
      <c r="G305" s="65"/>
      <c r="H305" s="65"/>
      <c r="I305" s="62"/>
    </row>
    <row r="306" spans="1:9" x14ac:dyDescent="0.25">
      <c r="A306" s="65"/>
      <c r="B306" s="65"/>
      <c r="C306" s="65"/>
      <c r="D306" s="65"/>
      <c r="E306" s="65"/>
      <c r="F306" s="65"/>
      <c r="G306" s="65"/>
      <c r="H306" s="65"/>
      <c r="I306" s="62"/>
    </row>
    <row r="307" spans="1:9" x14ac:dyDescent="0.25">
      <c r="A307" s="65"/>
      <c r="B307" s="65"/>
      <c r="C307" s="65"/>
      <c r="D307" s="65"/>
      <c r="E307" s="65"/>
      <c r="F307" s="65"/>
      <c r="G307" s="65"/>
      <c r="H307" s="65"/>
      <c r="I307" s="62"/>
    </row>
    <row r="308" spans="1:9" x14ac:dyDescent="0.25">
      <c r="A308" s="65"/>
      <c r="B308" s="65"/>
      <c r="C308" s="65"/>
      <c r="D308" s="65"/>
      <c r="E308" s="65"/>
      <c r="F308" s="65"/>
      <c r="G308" s="65"/>
      <c r="H308" s="65"/>
      <c r="I308" s="62"/>
    </row>
    <row r="309" spans="1:9" x14ac:dyDescent="0.25">
      <c r="A309" s="65"/>
      <c r="B309" s="65"/>
      <c r="C309" s="65"/>
      <c r="D309" s="65"/>
      <c r="E309" s="65"/>
      <c r="F309" s="65"/>
      <c r="G309" s="65"/>
      <c r="H309" s="65"/>
      <c r="I309" s="62"/>
    </row>
    <row r="310" spans="1:9" x14ac:dyDescent="0.25">
      <c r="A310" s="65"/>
      <c r="B310" s="65"/>
      <c r="C310" s="65"/>
      <c r="D310" s="65"/>
      <c r="E310" s="65"/>
      <c r="F310" s="65"/>
      <c r="G310" s="65"/>
      <c r="H310" s="65"/>
      <c r="I310" s="62"/>
    </row>
    <row r="311" spans="1:9" x14ac:dyDescent="0.25">
      <c r="A311" s="65"/>
      <c r="B311" s="65"/>
      <c r="C311" s="65"/>
      <c r="D311" s="65"/>
      <c r="E311" s="65"/>
      <c r="F311" s="65"/>
      <c r="G311" s="65"/>
      <c r="H311" s="65"/>
      <c r="I311" s="62"/>
    </row>
    <row r="312" spans="1:9" x14ac:dyDescent="0.25">
      <c r="A312" s="65"/>
      <c r="B312" s="65"/>
      <c r="C312" s="65"/>
      <c r="D312" s="65"/>
      <c r="E312" s="65"/>
      <c r="F312" s="65"/>
      <c r="G312" s="65"/>
      <c r="H312" s="65"/>
      <c r="I312" s="62"/>
    </row>
    <row r="313" spans="1:9" x14ac:dyDescent="0.25">
      <c r="A313" s="65"/>
      <c r="B313" s="65"/>
      <c r="C313" s="65"/>
      <c r="D313" s="65"/>
      <c r="E313" s="65"/>
      <c r="F313" s="65"/>
      <c r="G313" s="65"/>
      <c r="H313" s="65"/>
      <c r="I313" s="65"/>
    </row>
    <row r="314" spans="1:9" x14ac:dyDescent="0.25">
      <c r="A314" s="65"/>
      <c r="B314" s="65"/>
      <c r="C314" s="65"/>
      <c r="D314" s="65"/>
      <c r="E314" s="65"/>
      <c r="F314" s="65"/>
      <c r="G314" s="65"/>
      <c r="H314" s="65"/>
      <c r="I314" s="65"/>
    </row>
  </sheetData>
  <hyperlinks>
    <hyperlink ref="A1" r:id="rId1"/>
  </hyperlinks>
  <pageMargins left="0.7" right="0.7" top="0.75" bottom="0.75" header="0.3" footer="0.3"/>
  <pageSetup scale="35" fitToHeight="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selection activeCell="H2" sqref="H2"/>
    </sheetView>
  </sheetViews>
  <sheetFormatPr defaultRowHeight="15" x14ac:dyDescent="0.25"/>
  <cols>
    <col min="3" max="3" width="13.7109375" bestFit="1" customWidth="1"/>
  </cols>
  <sheetData>
    <row r="1" spans="1:8" x14ac:dyDescent="0.25">
      <c r="A1" t="s">
        <v>1</v>
      </c>
      <c r="B1" t="s">
        <v>0</v>
      </c>
      <c r="C1" t="s">
        <v>4</v>
      </c>
    </row>
    <row r="2" spans="1:8" x14ac:dyDescent="0.25">
      <c r="A2">
        <v>1</v>
      </c>
      <c r="B2">
        <v>0.18</v>
      </c>
      <c r="C2" s="3">
        <f>DataBase!$L$1*PayOut!B2</f>
        <v>1062000</v>
      </c>
      <c r="E2">
        <f>IF(ISBLANK(DataBase!L17),1,IF(COUNTIF(DataBase!$L$17:L17,DataBase!L17)=1,0,COUNTIF(DataBase!$L17:L$100,DataBase!L17)))</f>
        <v>0</v>
      </c>
      <c r="F2">
        <f>MATCH(0,E2:E72,0)</f>
        <v>1</v>
      </c>
      <c r="G2">
        <f>IFERROR(INDEX(DataBase!$L$17:$L$100,PayOut!F2),"")</f>
        <v>1</v>
      </c>
      <c r="H2" s="2">
        <f ca="1">AVERAGE(INDEX($A$2:$C$72,MATCH(G2,$A$2:$A$72,0),3,1):INDEX($A$2:$C$72,MATCH(G3-1,$A$2:$A$72,1),3,1))</f>
        <v>1062000</v>
      </c>
    </row>
    <row r="3" spans="1:8" x14ac:dyDescent="0.25">
      <c r="A3">
        <v>2</v>
      </c>
      <c r="B3">
        <v>0.108</v>
      </c>
      <c r="C3" s="3">
        <f>DataBase!$L$1*PayOut!B3</f>
        <v>637200</v>
      </c>
      <c r="E3">
        <f>IF(ISBLANK(DataBase!L18),1,IF(COUNTIF(DataBase!$L$17:L18,DataBase!L18)=1,0,COUNTIF(DataBase!$L18:L$100,DataBase!L18)))</f>
        <v>0</v>
      </c>
      <c r="F3">
        <f t="shared" ref="F3:F66" ca="1" si="0">F2+MATCH(0,OFFSET($E$2:$E$72,F2,0),-1)</f>
        <v>2</v>
      </c>
      <c r="G3">
        <f ca="1">IFERROR(INDEX(DataBase!$L$17:$L$100,PayOut!F3),"")</f>
        <v>2</v>
      </c>
      <c r="H3" s="2">
        <f ca="1">IFERROR(AVERAGE(INDEX($A$2:$C$72,MATCH(G3,$A$2:$A$72,0),3,1):INDEX($A$2:$C$72,MATCH(G4-1,$A$2:$A$72,1),3,1)),0)</f>
        <v>519200</v>
      </c>
    </row>
    <row r="4" spans="1:8" x14ac:dyDescent="0.25">
      <c r="A4">
        <v>3</v>
      </c>
      <c r="B4">
        <v>6.8000000000000005E-2</v>
      </c>
      <c r="C4" s="3">
        <f>DataBase!$L$1*PayOut!B4</f>
        <v>401200</v>
      </c>
      <c r="E4">
        <f>IF(ISBLANK(DataBase!L19),1,IF(COUNTIF(DataBase!$L$17:L19,DataBase!L19)=1,0,COUNTIF(DataBase!$L19:L$100,DataBase!L19)))</f>
        <v>1</v>
      </c>
      <c r="F4">
        <f t="shared" ca="1" si="0"/>
        <v>4</v>
      </c>
      <c r="G4">
        <f ca="1">IFERROR(INDEX(DataBase!$L$17:$L$100,PayOut!F4),"")</f>
        <v>4</v>
      </c>
      <c r="H4" s="2">
        <f ca="1">IFERROR(AVERAGE(INDEX($A$2:$C$72,MATCH(G4,$A$2:$A$72,0),3,1):INDEX($A$2:$C$72,MATCH(G5-1,$A$2:$A$72,1),3,1)),0)</f>
        <v>283200</v>
      </c>
    </row>
    <row r="5" spans="1:8" x14ac:dyDescent="0.25">
      <c r="A5">
        <v>4</v>
      </c>
      <c r="B5">
        <v>4.8000000000000001E-2</v>
      </c>
      <c r="C5" s="3">
        <f>DataBase!$L$1*PayOut!B5</f>
        <v>283200</v>
      </c>
      <c r="E5">
        <f>IF(ISBLANK(DataBase!L20),1,IF(COUNTIF(DataBase!$L$17:L20,DataBase!L20)=1,0,COUNTIF(DataBase!$L20:L$100,DataBase!L20)))</f>
        <v>0</v>
      </c>
      <c r="F5">
        <f t="shared" ca="1" si="0"/>
        <v>5</v>
      </c>
      <c r="G5">
        <f ca="1">IFERROR(INDEX(DataBase!$L$17:$L$100,PayOut!F5),"")</f>
        <v>5</v>
      </c>
      <c r="H5" s="2">
        <f ca="1">IFERROR(AVERAGE(INDEX($A$2:$C$72,MATCH(G5,$A$2:$A$72,0),3,1):INDEX($A$2:$C$72,MATCH(G6-1,$A$2:$A$72,1),3,1)),0)</f>
        <v>236000</v>
      </c>
    </row>
    <row r="6" spans="1:8" x14ac:dyDescent="0.25">
      <c r="A6">
        <v>5</v>
      </c>
      <c r="B6">
        <v>0.04</v>
      </c>
      <c r="C6" s="3">
        <f>DataBase!$L$1*PayOut!B6</f>
        <v>236000</v>
      </c>
      <c r="E6">
        <f>IF(ISBLANK(DataBase!L21),1,IF(COUNTIF(DataBase!$L$17:L21,DataBase!L21)=1,0,COUNTIF(DataBase!$L21:L$100,DataBase!L21)))</f>
        <v>0</v>
      </c>
      <c r="F6">
        <f t="shared" ca="1" si="0"/>
        <v>6</v>
      </c>
      <c r="G6">
        <f ca="1">IFERROR(INDEX(DataBase!$L$17:$L$100,PayOut!F6),"")</f>
        <v>6</v>
      </c>
      <c r="H6" s="2">
        <f ca="1">IFERROR(AVERAGE(INDEX($A$2:$C$72,MATCH(G6,$A$2:$A$72,0),3,1):INDEX($A$2:$C$72,MATCH(G7-1,$A$2:$A$72,1),3,1)),0)</f>
        <v>212399.99999999997</v>
      </c>
    </row>
    <row r="7" spans="1:8" x14ac:dyDescent="0.25">
      <c r="A7">
        <v>6</v>
      </c>
      <c r="B7">
        <v>3.5999999999999997E-2</v>
      </c>
      <c r="C7" s="3">
        <f>DataBase!$L$1*PayOut!B7</f>
        <v>212399.99999999997</v>
      </c>
      <c r="E7">
        <f>IF(ISBLANK(DataBase!L22),1,IF(COUNTIF(DataBase!$L$17:L22,DataBase!L22)=1,0,COUNTIF(DataBase!$L22:L$100,DataBase!L22)))</f>
        <v>0</v>
      </c>
      <c r="F7">
        <f t="shared" ca="1" si="0"/>
        <v>7</v>
      </c>
      <c r="G7">
        <f ca="1">IFERROR(INDEX(DataBase!$L$17:$L$100,PayOut!F7),"")</f>
        <v>7</v>
      </c>
      <c r="H7" s="2">
        <f ca="1">IFERROR(AVERAGE(INDEX($A$2:$C$72,MATCH(G7,$A$2:$A$72,0),3,1):INDEX($A$2:$C$72,MATCH(G8-1,$A$2:$A$72,1),3,1)),0)</f>
        <v>190275</v>
      </c>
    </row>
    <row r="8" spans="1:8" x14ac:dyDescent="0.25">
      <c r="A8">
        <v>7</v>
      </c>
      <c r="B8">
        <v>3.3500000000000002E-2</v>
      </c>
      <c r="C8" s="3">
        <f>DataBase!$L$1*PayOut!B8</f>
        <v>197650</v>
      </c>
      <c r="E8">
        <f>IF(ISBLANK(DataBase!L23),1,IF(COUNTIF(DataBase!$L$17:L23,DataBase!L23)=1,0,COUNTIF(DataBase!$L23:L$100,DataBase!L23)))</f>
        <v>0</v>
      </c>
      <c r="F8">
        <f t="shared" ca="1" si="0"/>
        <v>9</v>
      </c>
      <c r="G8">
        <f ca="1">IFERROR(INDEX(DataBase!$L$17:$L$100,PayOut!F8),"")</f>
        <v>9</v>
      </c>
      <c r="H8" s="2">
        <f ca="1">IFERROR(AVERAGE(INDEX($A$2:$C$72,MATCH(G8,$A$2:$A$72,0),3,1):INDEX($A$2:$C$72,MATCH(G9-1,$A$2:$A$72,1),3,1)),0)</f>
        <v>159300</v>
      </c>
    </row>
    <row r="9" spans="1:8" x14ac:dyDescent="0.25">
      <c r="A9">
        <v>8</v>
      </c>
      <c r="B9">
        <v>3.1E-2</v>
      </c>
      <c r="C9" s="3">
        <f>DataBase!$L$1*PayOut!B9</f>
        <v>182900</v>
      </c>
      <c r="E9">
        <f>IF(ISBLANK(DataBase!L24),1,IF(COUNTIF(DataBase!$L$17:L24,DataBase!L24)=1,0,COUNTIF(DataBase!$L24:L$100,DataBase!L24)))</f>
        <v>1</v>
      </c>
      <c r="F9">
        <f t="shared" ca="1" si="0"/>
        <v>12</v>
      </c>
      <c r="G9">
        <f ca="1">IFERROR(INDEX(DataBase!$L$17:$L$100,PayOut!F9),"")</f>
        <v>12</v>
      </c>
      <c r="H9" s="2">
        <f ca="1">IFERROR(AVERAGE(INDEX($A$2:$C$72,MATCH(G9,$A$2:$A$72,0),3,1):INDEX($A$2:$C$72,MATCH(G10-1,$A$2:$A$72,1),3,1)),0)</f>
        <v>112100</v>
      </c>
    </row>
    <row r="10" spans="1:8" x14ac:dyDescent="0.25">
      <c r="A10">
        <v>9</v>
      </c>
      <c r="B10">
        <v>2.9000000000000001E-2</v>
      </c>
      <c r="C10" s="3">
        <f>DataBase!$L$1*PayOut!B10</f>
        <v>171100</v>
      </c>
      <c r="E10">
        <f>IF(ISBLANK(DataBase!L25),1,IF(COUNTIF(DataBase!$L$17:L25,DataBase!L25)=1,0,COUNTIF(DataBase!$L25:L$100,DataBase!L25)))</f>
        <v>0</v>
      </c>
      <c r="F10">
        <f t="shared" ca="1" si="0"/>
        <v>18</v>
      </c>
      <c r="G10">
        <f ca="1">IFERROR(INDEX(DataBase!$L$17:$L$100,PayOut!F10),"")</f>
        <v>18</v>
      </c>
      <c r="H10" s="2">
        <f ca="1">IFERROR(AVERAGE(INDEX($A$2:$C$72,MATCH(G10,$A$2:$A$72,0),3,1):INDEX($A$2:$C$72,MATCH(G11-1,$A$2:$A$72,1),3,1)),0)</f>
        <v>64723</v>
      </c>
    </row>
    <row r="11" spans="1:8" x14ac:dyDescent="0.25">
      <c r="A11">
        <v>10</v>
      </c>
      <c r="B11">
        <v>2.7E-2</v>
      </c>
      <c r="C11" s="3">
        <f>DataBase!$L$1*PayOut!B11</f>
        <v>159300</v>
      </c>
      <c r="E11">
        <f>IF(ISBLANK(DataBase!L26),1,IF(COUNTIF(DataBase!$L$17:L26,DataBase!L26)=1,0,COUNTIF(DataBase!$L26:L$100,DataBase!L26)))</f>
        <v>2</v>
      </c>
      <c r="F11">
        <f t="shared" ca="1" si="0"/>
        <v>28</v>
      </c>
      <c r="G11">
        <f ca="1">IFERROR(INDEX(DataBase!$L$17:$L$100,PayOut!F11),"")</f>
        <v>28</v>
      </c>
      <c r="H11" s="2">
        <f ca="1">IFERROR(AVERAGE(INDEX($A$2:$C$72,MATCH(G11,$A$2:$A$72,0),3,1):INDEX($A$2:$C$72,MATCH(G12-1,$A$2:$A$72,1),3,1)),0)</f>
        <v>39235</v>
      </c>
    </row>
    <row r="12" spans="1:8" x14ac:dyDescent="0.25">
      <c r="A12">
        <v>11</v>
      </c>
      <c r="B12">
        <v>2.5000000000000001E-2</v>
      </c>
      <c r="C12" s="3">
        <f>DataBase!$L$1*PayOut!B12</f>
        <v>147500</v>
      </c>
      <c r="E12">
        <f>IF(ISBLANK(DataBase!L27),1,IF(COUNTIF(DataBase!$L$17:L27,DataBase!L27)=1,0,COUNTIF(DataBase!$L27:L$100,DataBase!L27)))</f>
        <v>1</v>
      </c>
      <c r="F12">
        <f t="shared" ca="1" si="0"/>
        <v>34</v>
      </c>
      <c r="G12">
        <f ca="1">IFERROR(INDEX(DataBase!$L$17:$L$100,PayOut!F12),"")</f>
        <v>34</v>
      </c>
      <c r="H12" s="2">
        <f ca="1">IFERROR(AVERAGE(INDEX($A$2:$C$72,MATCH(G12,$A$2:$A$72,0),3,1):INDEX($A$2:$C$72,MATCH(G13-1,$A$2:$A$72,1),3,1)),0)</f>
        <v>29795</v>
      </c>
    </row>
    <row r="13" spans="1:8" x14ac:dyDescent="0.25">
      <c r="A13">
        <v>12</v>
      </c>
      <c r="B13">
        <v>2.3E-2</v>
      </c>
      <c r="C13" s="3">
        <f>DataBase!$L$1*PayOut!B13</f>
        <v>135700</v>
      </c>
      <c r="E13">
        <f>IF(ISBLANK(DataBase!L28),1,IF(COUNTIF(DataBase!$L$17:L28,DataBase!L28)=1,0,COUNTIF(DataBase!$L28:L$100,DataBase!L28)))</f>
        <v>0</v>
      </c>
      <c r="F13">
        <f t="shared" ca="1" si="0"/>
        <v>40</v>
      </c>
      <c r="G13">
        <f ca="1">IFERROR(INDEX(DataBase!$L$17:$L$100,PayOut!F13),"")</f>
        <v>40</v>
      </c>
      <c r="H13" s="2">
        <f ca="1">IFERROR(AVERAGE(INDEX($A$2:$C$72,MATCH(G13,$A$2:$A$72,0),3,1):INDEX($A$2:$C$72,MATCH(G14-1,$A$2:$A$72,1),3,1)),0)</f>
        <v>19663.090909090908</v>
      </c>
    </row>
    <row r="14" spans="1:8" ht="14.45" x14ac:dyDescent="0.3">
      <c r="A14">
        <v>13</v>
      </c>
      <c r="B14">
        <v>2.1000000000000001E-2</v>
      </c>
      <c r="C14" s="3">
        <f>DataBase!$L$1*PayOut!B14</f>
        <v>123900.00000000001</v>
      </c>
      <c r="E14">
        <f>IF(ISBLANK(DataBase!L29),1,IF(COUNTIF(DataBase!$L$17:L29,DataBase!L29)=1,0,COUNTIF(DataBase!$L29:L$100,DataBase!L29)))</f>
        <v>5</v>
      </c>
      <c r="F14">
        <f t="shared" ca="1" si="0"/>
        <v>51</v>
      </c>
      <c r="G14">
        <f ca="1">IFERROR(INDEX(DataBase!$L$17:$L$100,PayOut!F14),"")</f>
        <v>51</v>
      </c>
      <c r="H14" s="2">
        <f ca="1">IFERROR(AVERAGE(INDEX($A$2:$C$72,MATCH(G14,$A$2:$A$72,0),3,1):INDEX($A$2:$C$72,MATCH(G15-1,$A$2:$A$72,1),3,1)),0)</f>
        <v>13884.666666666666</v>
      </c>
    </row>
    <row r="15" spans="1:8" ht="14.45" x14ac:dyDescent="0.3">
      <c r="A15">
        <v>14</v>
      </c>
      <c r="B15">
        <v>1.9E-2</v>
      </c>
      <c r="C15" s="3">
        <f>DataBase!$L$1*PayOut!B15</f>
        <v>112100</v>
      </c>
      <c r="E15">
        <f>IF(ISBLANK(DataBase!L30),1,IF(COUNTIF(DataBase!$L$17:L30,DataBase!L30)=1,0,COUNTIF(DataBase!$L30:L$100,DataBase!L30)))</f>
        <v>4</v>
      </c>
      <c r="F15">
        <f t="shared" ca="1" si="0"/>
        <v>57</v>
      </c>
      <c r="G15">
        <f ca="1">IFERROR(INDEX(DataBase!$L$17:$L$100,PayOut!F15),"")</f>
        <v>57</v>
      </c>
      <c r="H15" s="2">
        <f ca="1">IFERROR(AVERAGE(INDEX($A$2:$C$72,MATCH(G15,$A$2:$A$72,0),3,1):INDEX($A$2:$C$72,MATCH(G16-1,$A$2:$A$72,1),3,1)),0)</f>
        <v>12921</v>
      </c>
    </row>
    <row r="16" spans="1:8" ht="14.45" x14ac:dyDescent="0.3">
      <c r="A16">
        <v>15</v>
      </c>
      <c r="B16">
        <v>1.7999999999999999E-2</v>
      </c>
      <c r="C16" s="3">
        <f>DataBase!$L$1*PayOut!B16</f>
        <v>106199.99999999999</v>
      </c>
      <c r="E16">
        <f>IF(ISBLANK(DataBase!L31),1,IF(COUNTIF(DataBase!$L$17:L31,DataBase!L31)=1,0,COUNTIF(DataBase!$L31:L$100,DataBase!L31)))</f>
        <v>3</v>
      </c>
      <c r="F16">
        <f t="shared" ca="1" si="0"/>
        <v>65</v>
      </c>
      <c r="G16">
        <f ca="1">IFERROR(INDEX(DataBase!$L$17:$L$100,PayOut!F16),"")</f>
        <v>65</v>
      </c>
      <c r="H16" s="2">
        <f ca="1">IFERROR(AVERAGE(INDEX($A$2:$C$72,MATCH(G16,$A$2:$A$72,0),3,1):INDEX($A$2:$C$72,MATCH(G17-1,$A$2:$A$72,1),3,1)),0)</f>
        <v>12331</v>
      </c>
    </row>
    <row r="17" spans="1:8" ht="14.45" x14ac:dyDescent="0.3">
      <c r="A17">
        <v>16</v>
      </c>
      <c r="B17">
        <v>1.7000000000000001E-2</v>
      </c>
      <c r="C17" s="3">
        <f>DataBase!$L$1*PayOut!B17</f>
        <v>100300</v>
      </c>
      <c r="E17">
        <f>IF(ISBLANK(DataBase!L32),1,IF(COUNTIF(DataBase!$L$17:L32,DataBase!L32)=1,0,COUNTIF(DataBase!$L32:L$100,DataBase!L32)))</f>
        <v>2</v>
      </c>
      <c r="F17">
        <f t="shared" ca="1" si="0"/>
        <v>67</v>
      </c>
      <c r="G17">
        <f ca="1">IFERROR(INDEX(DataBase!$L$17:$L$100,PayOut!F17),"")</f>
        <v>67</v>
      </c>
      <c r="H17" s="2">
        <f ca="1">IFERROR(AVERAGE(INDEX($A$2:$C$72,MATCH(G17,$A$2:$A$72,0),3,1):INDEX($A$2:$C$72,MATCH(G18-1,$A$2:$A$72,1),3,1)),0)</f>
        <v>12095</v>
      </c>
    </row>
    <row r="18" spans="1:8" ht="14.45" x14ac:dyDescent="0.3">
      <c r="A18">
        <v>17</v>
      </c>
      <c r="B18">
        <v>1.6E-2</v>
      </c>
      <c r="C18" s="3">
        <f>DataBase!$L$1*PayOut!B18</f>
        <v>94400</v>
      </c>
      <c r="E18">
        <f>IF(ISBLANK(DataBase!L33),1,IF(COUNTIF(DataBase!$L$17:L33,DataBase!L33)=1,0,COUNTIF(DataBase!$L33:L$100,DataBase!L33)))</f>
        <v>1</v>
      </c>
      <c r="F18">
        <f t="shared" ca="1" si="0"/>
        <v>69</v>
      </c>
      <c r="G18">
        <f ca="1">IFERROR(INDEX(DataBase!$L$17:$L$100,PayOut!F18),"")</f>
        <v>69</v>
      </c>
      <c r="H18" s="2">
        <f ca="1">IFERROR(AVERAGE(INDEX($A$2:$C$72,MATCH(G18,$A$2:$A$72,0),3,1):INDEX($A$2:$C$72,MATCH(G19-1,$A$2:$A$72,1),3,1)),0)</f>
        <v>11918</v>
      </c>
    </row>
    <row r="19" spans="1:8" ht="14.45" x14ac:dyDescent="0.3">
      <c r="A19">
        <v>18</v>
      </c>
      <c r="B19">
        <v>1.4999999999999999E-2</v>
      </c>
      <c r="C19" s="3">
        <f>DataBase!$L$1*PayOut!B19</f>
        <v>88500</v>
      </c>
      <c r="E19">
        <f>IF(ISBLANK(DataBase!L34),1,IF(COUNTIF(DataBase!$L$17:L34,DataBase!L34)=1,0,COUNTIF(DataBase!$L34:L$100,DataBase!L34)))</f>
        <v>0</v>
      </c>
      <c r="F19">
        <f t="shared" ca="1" si="0"/>
        <v>70</v>
      </c>
      <c r="G19">
        <f ca="1">IFERROR(INDEX(DataBase!$L$17:$L$100,PayOut!F19),"")</f>
        <v>70</v>
      </c>
      <c r="H19" s="2">
        <f ca="1">IFERROR(AVERAGE(INDEX($A$2:$C$72,MATCH(G19,$A$2:$A$72,0),3,1):INDEX($A$2:$C$72,MATCH(G20-1,$A$2:$A$72,1),3,1)),0)</f>
        <v>11859</v>
      </c>
    </row>
    <row r="20" spans="1:8" ht="14.45" x14ac:dyDescent="0.3">
      <c r="A20">
        <v>19</v>
      </c>
      <c r="B20">
        <v>1.4E-2</v>
      </c>
      <c r="C20" s="3">
        <f>DataBase!$L$1*PayOut!B20</f>
        <v>82600</v>
      </c>
      <c r="E20">
        <f>IF(ISBLANK(DataBase!L35),1,IF(COUNTIF(DataBase!$L$17:L35,DataBase!L35)=1,0,COUNTIF(DataBase!$L35:L$100,DataBase!L35)))</f>
        <v>9</v>
      </c>
      <c r="F20">
        <f t="shared" ca="1" si="0"/>
        <v>71</v>
      </c>
      <c r="G20">
        <f ca="1">IFERROR(INDEX(DataBase!$L$17:$L$100,PayOut!F20),"")</f>
        <v>70</v>
      </c>
      <c r="H20" s="2">
        <f ca="1">IFERROR(AVERAGE(INDEX($A$2:$C$72,MATCH(G20,$A$2:$A$72,0),3,1):INDEX($A$2:$C$72,MATCH(G21-1,$A$2:$A$72,1),3,1)),0)</f>
        <v>0</v>
      </c>
    </row>
    <row r="21" spans="1:8" ht="14.45" x14ac:dyDescent="0.3">
      <c r="A21">
        <v>20</v>
      </c>
      <c r="B21">
        <v>1.2999999999999999E-2</v>
      </c>
      <c r="C21" s="3">
        <f>DataBase!$L$1*PayOut!B21</f>
        <v>76700</v>
      </c>
      <c r="E21">
        <f>IF(ISBLANK(DataBase!L36),1,IF(COUNTIF(DataBase!$L$17:L36,DataBase!L36)=1,0,COUNTIF(DataBase!$L36:L$100,DataBase!L36)))</f>
        <v>8</v>
      </c>
      <c r="F21" t="e">
        <f t="shared" ca="1" si="0"/>
        <v>#N/A</v>
      </c>
      <c r="G21" t="str">
        <f ca="1">IFERROR(INDEX(DataBase!$L$17:$L$100,PayOut!F21),"")</f>
        <v/>
      </c>
      <c r="H21" s="2">
        <f ca="1">IFERROR(AVERAGE(INDEX($A$2:$C$72,MATCH(G21,$A$2:$A$72,0),3,1):INDEX($A$2:$C$72,MATCH(G22-1,$A$2:$A$72,1),3,1)),0)</f>
        <v>0</v>
      </c>
    </row>
    <row r="22" spans="1:8" ht="14.45" x14ac:dyDescent="0.3">
      <c r="A22">
        <v>21</v>
      </c>
      <c r="B22">
        <v>1.2E-2</v>
      </c>
      <c r="C22" s="3">
        <f>DataBase!$L$1*PayOut!B22</f>
        <v>70800</v>
      </c>
      <c r="E22">
        <f>IF(ISBLANK(DataBase!L37),1,IF(COUNTIF(DataBase!$L$17:L37,DataBase!L37)=1,0,COUNTIF(DataBase!$L37:L$100,DataBase!L37)))</f>
        <v>7</v>
      </c>
      <c r="F22" t="e">
        <f t="shared" ca="1" si="0"/>
        <v>#N/A</v>
      </c>
      <c r="G22" t="str">
        <f ca="1">IFERROR(INDEX(DataBase!$L$17:$L$100,PayOut!F22),"")</f>
        <v/>
      </c>
      <c r="H22" s="2">
        <f ca="1">IFERROR(AVERAGE(INDEX($A$2:$C$72,MATCH(G22,$A$2:$A$72,0),3,1):INDEX($A$2:$C$72,MATCH(G23-1,$A$2:$A$72,1),3,1)),0)</f>
        <v>0</v>
      </c>
    </row>
    <row r="23" spans="1:8" ht="14.45" x14ac:dyDescent="0.3">
      <c r="A23">
        <v>22</v>
      </c>
      <c r="B23">
        <v>1.12E-2</v>
      </c>
      <c r="C23" s="3">
        <f>DataBase!$L$1*PayOut!B23</f>
        <v>66080</v>
      </c>
      <c r="E23">
        <f>IF(ISBLANK(DataBase!L38),1,IF(COUNTIF(DataBase!$L$17:L38,DataBase!L38)=1,0,COUNTIF(DataBase!$L38:L$100,DataBase!L38)))</f>
        <v>6</v>
      </c>
      <c r="F23" t="e">
        <f t="shared" ca="1" si="0"/>
        <v>#N/A</v>
      </c>
      <c r="G23" t="str">
        <f ca="1">IFERROR(INDEX(DataBase!$L$17:$L$100,PayOut!F23),"")</f>
        <v/>
      </c>
      <c r="H23" s="2">
        <f ca="1">IFERROR(AVERAGE(INDEX($A$2:$C$72,MATCH(G23,$A$2:$A$72,0),3,1):INDEX($A$2:$C$72,MATCH(G24-1,$A$2:$A$72,1),3,1)),0)</f>
        <v>0</v>
      </c>
    </row>
    <row r="24" spans="1:8" ht="14.45" x14ac:dyDescent="0.3">
      <c r="A24">
        <v>23</v>
      </c>
      <c r="B24">
        <v>1.04E-2</v>
      </c>
      <c r="C24" s="3">
        <f>DataBase!$L$1*PayOut!B24</f>
        <v>61360</v>
      </c>
      <c r="E24">
        <f>IF(ISBLANK(DataBase!L39),1,IF(COUNTIF(DataBase!$L$17:L39,DataBase!L39)=1,0,COUNTIF(DataBase!$L39:L$100,DataBase!L39)))</f>
        <v>5</v>
      </c>
      <c r="F24" t="e">
        <f t="shared" ca="1" si="0"/>
        <v>#N/A</v>
      </c>
      <c r="G24" t="str">
        <f ca="1">IFERROR(INDEX(DataBase!$L$17:$L$100,PayOut!F24),"")</f>
        <v/>
      </c>
      <c r="H24" s="2">
        <f ca="1">IFERROR(AVERAGE(INDEX($A$2:$C$72,MATCH(G24,$A$2:$A$72,0),3,1):INDEX($A$2:$C$72,MATCH(G25-1,$A$2:$A$72,1),3,1)),0)</f>
        <v>0</v>
      </c>
    </row>
    <row r="25" spans="1:8" ht="14.45" x14ac:dyDescent="0.3">
      <c r="A25">
        <v>24</v>
      </c>
      <c r="B25">
        <v>9.5999999999999992E-3</v>
      </c>
      <c r="C25" s="3">
        <f>DataBase!$L$1*PayOut!B25</f>
        <v>56639.999999999993</v>
      </c>
      <c r="E25">
        <f>IF(ISBLANK(DataBase!L40),1,IF(COUNTIF(DataBase!$L$17:L40,DataBase!L40)=1,0,COUNTIF(DataBase!$L40:L$100,DataBase!L40)))</f>
        <v>4</v>
      </c>
      <c r="F25" t="e">
        <f t="shared" ca="1" si="0"/>
        <v>#N/A</v>
      </c>
      <c r="G25" t="str">
        <f ca="1">IFERROR(INDEX(DataBase!$L$17:$L$100,PayOut!F25),"")</f>
        <v/>
      </c>
      <c r="H25" s="2">
        <f ca="1">IFERROR(AVERAGE(INDEX($A$2:$C$72,MATCH(G25,$A$2:$A$72,0),3,1):INDEX($A$2:$C$72,MATCH(G26-1,$A$2:$A$72,1),3,1)),0)</f>
        <v>0</v>
      </c>
    </row>
    <row r="26" spans="1:8" x14ac:dyDescent="0.25">
      <c r="A26">
        <v>25</v>
      </c>
      <c r="B26">
        <v>8.8000000000000005E-3</v>
      </c>
      <c r="C26" s="3">
        <f>DataBase!$L$1*PayOut!B26</f>
        <v>51920</v>
      </c>
      <c r="E26">
        <f>IF(ISBLANK(DataBase!L41),1,IF(COUNTIF(DataBase!$L$17:L41,DataBase!L41)=1,0,COUNTIF(DataBase!$L41:L$100,DataBase!L41)))</f>
        <v>3</v>
      </c>
      <c r="F26" t="e">
        <f t="shared" ca="1" si="0"/>
        <v>#N/A</v>
      </c>
      <c r="G26" t="str">
        <f ca="1">IFERROR(INDEX(DataBase!$L$17:$L$100,PayOut!F26),"")</f>
        <v/>
      </c>
      <c r="H26" s="2">
        <f ca="1">IFERROR(AVERAGE(INDEX($A$2:$C$72,MATCH(G26,$A$2:$A$72,0),3,1):INDEX($A$2:$C$72,MATCH(G27-1,$A$2:$A$72,1),3,1)),0)</f>
        <v>0</v>
      </c>
    </row>
    <row r="27" spans="1:8" x14ac:dyDescent="0.25">
      <c r="A27">
        <v>26</v>
      </c>
      <c r="B27">
        <v>8.0000000000000002E-3</v>
      </c>
      <c r="C27" s="3">
        <f>DataBase!$L$1*PayOut!B27</f>
        <v>47200</v>
      </c>
      <c r="E27">
        <f>IF(ISBLANK(DataBase!L42),1,IF(COUNTIF(DataBase!$L$17:L42,DataBase!L42)=1,0,COUNTIF(DataBase!$L42:L$100,DataBase!L42)))</f>
        <v>2</v>
      </c>
      <c r="F27" t="e">
        <f t="shared" ca="1" si="0"/>
        <v>#N/A</v>
      </c>
      <c r="G27" t="str">
        <f ca="1">IFERROR(INDEX(DataBase!$L$17:$L$100,PayOut!F27),"")</f>
        <v/>
      </c>
      <c r="H27" s="2">
        <f ca="1">IFERROR(AVERAGE(INDEX($A$2:$C$72,MATCH(G27,$A$2:$A$72,0),3,1):INDEX($A$2:$C$72,MATCH(G28-1,$A$2:$A$72,1),3,1)),0)</f>
        <v>0</v>
      </c>
    </row>
    <row r="28" spans="1:8" x14ac:dyDescent="0.25">
      <c r="A28">
        <v>27</v>
      </c>
      <c r="B28">
        <v>7.7000000000000002E-3</v>
      </c>
      <c r="C28" s="3">
        <f>DataBase!$L$1*PayOut!B28</f>
        <v>45430</v>
      </c>
      <c r="E28">
        <f>IF(ISBLANK(DataBase!L43),1,IF(COUNTIF(DataBase!$L$17:L43,DataBase!L43)=1,0,COUNTIF(DataBase!$L43:L$100,DataBase!L43)))</f>
        <v>1</v>
      </c>
      <c r="F28" t="e">
        <f t="shared" ca="1" si="0"/>
        <v>#N/A</v>
      </c>
      <c r="G28" t="str">
        <f ca="1">IFERROR(INDEX(DataBase!$L$17:$L$100,PayOut!F28),"")</f>
        <v/>
      </c>
      <c r="H28" s="2">
        <f ca="1">IFERROR(AVERAGE(INDEX($A$2:$C$72,MATCH(G28,$A$2:$A$72,0),3,1):INDEX($A$2:$C$72,MATCH(G29-1,$A$2:$A$72,1),3,1)),0)</f>
        <v>0</v>
      </c>
    </row>
    <row r="29" spans="1:8" x14ac:dyDescent="0.25">
      <c r="A29">
        <v>28</v>
      </c>
      <c r="B29">
        <v>7.4000000000000003E-3</v>
      </c>
      <c r="C29" s="3">
        <f>DataBase!$L$1*PayOut!B29</f>
        <v>43660</v>
      </c>
      <c r="E29">
        <f>IF(ISBLANK(DataBase!L44),1,IF(COUNTIF(DataBase!$L$17:L44,DataBase!L44)=1,0,COUNTIF(DataBase!$L44:L$100,DataBase!L44)))</f>
        <v>0</v>
      </c>
      <c r="F29" t="e">
        <f t="shared" ca="1" si="0"/>
        <v>#N/A</v>
      </c>
      <c r="G29" t="str">
        <f ca="1">IFERROR(INDEX(DataBase!$L$17:$L$100,PayOut!F29),"")</f>
        <v/>
      </c>
      <c r="H29" s="2">
        <f ca="1">IFERROR(AVERAGE(INDEX($A$2:$C$72,MATCH(G29,$A$2:$A$72,0),3,1):INDEX($A$2:$C$72,MATCH(G30-1,$A$2:$A$72,1),3,1)),0)</f>
        <v>0</v>
      </c>
    </row>
    <row r="30" spans="1:8" x14ac:dyDescent="0.25">
      <c r="A30">
        <v>29</v>
      </c>
      <c r="B30">
        <v>7.1000000000000004E-3</v>
      </c>
      <c r="C30" s="3">
        <f>DataBase!$L$1*PayOut!B30</f>
        <v>41890</v>
      </c>
      <c r="E30">
        <f>IF(ISBLANK(DataBase!L45),1,IF(COUNTIF(DataBase!$L$17:L45,DataBase!L45)=1,0,COUNTIF(DataBase!$L45:L$100,DataBase!L45)))</f>
        <v>5</v>
      </c>
      <c r="F30" t="e">
        <f t="shared" ca="1" si="0"/>
        <v>#N/A</v>
      </c>
      <c r="G30" t="str">
        <f ca="1">IFERROR(INDEX(DataBase!$L$17:$L$100,PayOut!F30),"")</f>
        <v/>
      </c>
      <c r="H30" s="2">
        <f ca="1">IFERROR(AVERAGE(INDEX($A$2:$C$72,MATCH(G30,$A$2:$A$72,0),3,1):INDEX($A$2:$C$72,MATCH(G31-1,$A$2:$A$72,1),3,1)),0)</f>
        <v>0</v>
      </c>
    </row>
    <row r="31" spans="1:8" x14ac:dyDescent="0.25">
      <c r="A31">
        <v>30</v>
      </c>
      <c r="B31">
        <v>6.7999999999999996E-3</v>
      </c>
      <c r="C31" s="3">
        <f>DataBase!$L$1*PayOut!B31</f>
        <v>40120</v>
      </c>
      <c r="E31">
        <f>IF(ISBLANK(DataBase!L46),1,IF(COUNTIF(DataBase!$L$17:L46,DataBase!L46)=1,0,COUNTIF(DataBase!$L46:L$100,DataBase!L46)))</f>
        <v>4</v>
      </c>
      <c r="F31" t="e">
        <f t="shared" ca="1" si="0"/>
        <v>#N/A</v>
      </c>
      <c r="G31" t="str">
        <f ca="1">IFERROR(INDEX(DataBase!$L$17:$L$100,PayOut!F31),"")</f>
        <v/>
      </c>
      <c r="H31" s="2">
        <f ca="1">IFERROR(AVERAGE(INDEX($A$2:$C$72,MATCH(G31,$A$2:$A$72,0),3,1):INDEX($A$2:$C$72,MATCH(G32-1,$A$2:$A$72,1),3,1)),0)</f>
        <v>0</v>
      </c>
    </row>
    <row r="32" spans="1:8" x14ac:dyDescent="0.25">
      <c r="A32">
        <v>31</v>
      </c>
      <c r="B32">
        <v>6.4999999999999997E-3</v>
      </c>
      <c r="C32" s="3">
        <f>DataBase!$L$1*PayOut!B32</f>
        <v>38350</v>
      </c>
      <c r="E32">
        <f>IF(ISBLANK(DataBase!L47),1,IF(COUNTIF(DataBase!$L$17:L47,DataBase!L47)=1,0,COUNTIF(DataBase!$L47:L$100,DataBase!L47)))</f>
        <v>3</v>
      </c>
      <c r="F32" t="e">
        <f t="shared" ca="1" si="0"/>
        <v>#N/A</v>
      </c>
      <c r="G32" t="str">
        <f ca="1">IFERROR(INDEX(DataBase!$L$17:$L$100,PayOut!F32),"")</f>
        <v/>
      </c>
      <c r="H32" s="2">
        <f ca="1">IFERROR(AVERAGE(INDEX($A$2:$C$72,MATCH(G32,$A$2:$A$72,0),3,1):INDEX($A$2:$C$72,MATCH(G33-1,$A$2:$A$72,1),3,1)),0)</f>
        <v>0</v>
      </c>
    </row>
    <row r="33" spans="1:8" x14ac:dyDescent="0.25">
      <c r="A33">
        <v>32</v>
      </c>
      <c r="B33">
        <v>6.1999999999999998E-3</v>
      </c>
      <c r="C33" s="3">
        <f>DataBase!$L$1*PayOut!B33</f>
        <v>36580</v>
      </c>
      <c r="E33">
        <f>IF(ISBLANK(DataBase!L48),1,IF(COUNTIF(DataBase!$L$17:L48,DataBase!L48)=1,0,COUNTIF(DataBase!$L48:L$100,DataBase!L48)))</f>
        <v>2</v>
      </c>
      <c r="F33" t="e">
        <f t="shared" ca="1" si="0"/>
        <v>#N/A</v>
      </c>
      <c r="G33" t="str">
        <f ca="1">IFERROR(INDEX(DataBase!$L$17:$L$100,PayOut!F33),"")</f>
        <v/>
      </c>
      <c r="H33" s="2">
        <f ca="1">IFERROR(AVERAGE(INDEX($A$2:$C$72,MATCH(G33,$A$2:$A$72,0),3,1):INDEX($A$2:$C$72,MATCH(G34-1,$A$2:$A$72,1),3,1)),0)</f>
        <v>0</v>
      </c>
    </row>
    <row r="34" spans="1:8" x14ac:dyDescent="0.25">
      <c r="A34">
        <v>33</v>
      </c>
      <c r="B34">
        <v>5.8999999999999999E-3</v>
      </c>
      <c r="C34" s="3">
        <f>DataBase!$L$1*PayOut!B34</f>
        <v>34810</v>
      </c>
      <c r="E34">
        <f>IF(ISBLANK(DataBase!L49),1,IF(COUNTIF(DataBase!$L$17:L49,DataBase!L49)=1,0,COUNTIF(DataBase!$L49:L$100,DataBase!L49)))</f>
        <v>1</v>
      </c>
      <c r="F34" t="e">
        <f t="shared" ca="1" si="0"/>
        <v>#N/A</v>
      </c>
      <c r="G34" t="str">
        <f ca="1">IFERROR(INDEX(DataBase!$L$17:$L$100,PayOut!F34),"")</f>
        <v/>
      </c>
      <c r="H34" s="2">
        <f ca="1">IFERROR(AVERAGE(INDEX($A$2:$C$72,MATCH(G34,$A$2:$A$72,0),3,1):INDEX($A$2:$C$72,MATCH(G35-1,$A$2:$A$72,1),3,1)),0)</f>
        <v>0</v>
      </c>
    </row>
    <row r="35" spans="1:8" x14ac:dyDescent="0.25">
      <c r="A35">
        <v>34</v>
      </c>
      <c r="B35">
        <v>5.6499999999999996E-3</v>
      </c>
      <c r="C35" s="3">
        <f>DataBase!$L$1*PayOut!B35</f>
        <v>33335</v>
      </c>
      <c r="E35">
        <f>IF(ISBLANK(DataBase!L50),1,IF(COUNTIF(DataBase!$L$17:L50,DataBase!L50)=1,0,COUNTIF(DataBase!$L50:L$100,DataBase!L50)))</f>
        <v>0</v>
      </c>
      <c r="F35" t="e">
        <f t="shared" ca="1" si="0"/>
        <v>#N/A</v>
      </c>
      <c r="G35" t="str">
        <f ca="1">IFERROR(INDEX(DataBase!$L$17:$L$100,PayOut!F35),"")</f>
        <v/>
      </c>
      <c r="H35" s="2">
        <f ca="1">IFERROR(AVERAGE(INDEX($A$2:$C$72,MATCH(G35,$A$2:$A$72,0),3,1):INDEX($A$2:$C$72,MATCH(G36-1,$A$2:$A$72,1),3,1)),0)</f>
        <v>0</v>
      </c>
    </row>
    <row r="36" spans="1:8" x14ac:dyDescent="0.25">
      <c r="A36">
        <v>35</v>
      </c>
      <c r="B36">
        <v>5.4000000000000003E-3</v>
      </c>
      <c r="C36" s="3">
        <f>DataBase!$L$1*PayOut!B36</f>
        <v>31860</v>
      </c>
      <c r="E36">
        <f>IF(ISBLANK(DataBase!L51),1,IF(COUNTIF(DataBase!$L$17:L51,DataBase!L51)=1,0,COUNTIF(DataBase!$L51:L$100,DataBase!L51)))</f>
        <v>5</v>
      </c>
      <c r="F36" t="e">
        <f t="shared" ca="1" si="0"/>
        <v>#N/A</v>
      </c>
      <c r="G36" t="str">
        <f ca="1">IFERROR(INDEX(DataBase!$L$17:$L$100,PayOut!F36),"")</f>
        <v/>
      </c>
      <c r="H36" s="2">
        <f ca="1">IFERROR(AVERAGE(INDEX($A$2:$C$72,MATCH(G36,$A$2:$A$72,0),3,1):INDEX($A$2:$C$72,MATCH(G37-1,$A$2:$A$72,1),3,1)),0)</f>
        <v>0</v>
      </c>
    </row>
    <row r="37" spans="1:8" x14ac:dyDescent="0.25">
      <c r="A37">
        <v>36</v>
      </c>
      <c r="B37">
        <v>5.1500000000000001E-3</v>
      </c>
      <c r="C37" s="3">
        <f>DataBase!$L$1*PayOut!B37</f>
        <v>30385</v>
      </c>
      <c r="E37">
        <f>IF(ISBLANK(DataBase!L52),1,IF(COUNTIF(DataBase!$L$17:L52,DataBase!L52)=1,0,COUNTIF(DataBase!$L52:L$100,DataBase!L52)))</f>
        <v>4</v>
      </c>
      <c r="F37" t="e">
        <f t="shared" ca="1" si="0"/>
        <v>#N/A</v>
      </c>
      <c r="G37" t="str">
        <f ca="1">IFERROR(INDEX(DataBase!$L$17:$L$100,PayOut!F37),"")</f>
        <v/>
      </c>
      <c r="H37" s="2">
        <f ca="1">IFERROR(AVERAGE(INDEX($A$2:$C$72,MATCH(G37,$A$2:$A$72,0),3,1):INDEX($A$2:$C$72,MATCH(G38-1,$A$2:$A$72,1),3,1)),0)</f>
        <v>0</v>
      </c>
    </row>
    <row r="38" spans="1:8" x14ac:dyDescent="0.25">
      <c r="A38">
        <v>37</v>
      </c>
      <c r="B38">
        <v>4.8999999999999998E-3</v>
      </c>
      <c r="C38" s="3">
        <f>DataBase!$L$1*PayOut!B38</f>
        <v>28910</v>
      </c>
      <c r="E38">
        <f>IF(ISBLANK(DataBase!L53),1,IF(COUNTIF(DataBase!$L$17:L53,DataBase!L53)=1,0,COUNTIF(DataBase!$L53:L$100,DataBase!L53)))</f>
        <v>3</v>
      </c>
      <c r="F38" t="e">
        <f t="shared" ca="1" si="0"/>
        <v>#N/A</v>
      </c>
      <c r="G38" t="str">
        <f ca="1">IFERROR(INDEX(DataBase!$L$17:$L$100,PayOut!F38),"")</f>
        <v/>
      </c>
      <c r="H38" s="2">
        <f ca="1">IFERROR(AVERAGE(INDEX($A$2:$C$72,MATCH(G38,$A$2:$A$72,0),3,1):INDEX($A$2:$C$72,MATCH(G39-1,$A$2:$A$72,1),3,1)),0)</f>
        <v>0</v>
      </c>
    </row>
    <row r="39" spans="1:8" x14ac:dyDescent="0.25">
      <c r="A39">
        <v>38</v>
      </c>
      <c r="B39">
        <v>4.7000000000000002E-3</v>
      </c>
      <c r="C39" s="3">
        <f>DataBase!$L$1*PayOut!B39</f>
        <v>27730</v>
      </c>
      <c r="E39">
        <f>IF(ISBLANK(DataBase!L54),1,IF(COUNTIF(DataBase!$L$17:L54,DataBase!L54)=1,0,COUNTIF(DataBase!$L54:L$100,DataBase!L54)))</f>
        <v>2</v>
      </c>
      <c r="F39" t="e">
        <f t="shared" ca="1" si="0"/>
        <v>#N/A</v>
      </c>
      <c r="G39" t="str">
        <f ca="1">IFERROR(INDEX(DataBase!$L$17:$L$100,PayOut!F39),"")</f>
        <v/>
      </c>
      <c r="H39" s="2">
        <f ca="1">IFERROR(AVERAGE(INDEX($A$2:$C$72,MATCH(G39,$A$2:$A$72,0),3,1):INDEX($A$2:$C$72,MATCH(G40-1,$A$2:$A$72,1),3,1)),0)</f>
        <v>0</v>
      </c>
    </row>
    <row r="40" spans="1:8" x14ac:dyDescent="0.25">
      <c r="A40">
        <v>39</v>
      </c>
      <c r="B40">
        <v>4.4999999999999997E-3</v>
      </c>
      <c r="C40" s="3">
        <f>DataBase!$L$1*PayOut!B40</f>
        <v>26549.999999999996</v>
      </c>
      <c r="E40">
        <f>IF(ISBLANK(DataBase!L55),1,IF(COUNTIF(DataBase!$L$17:L55,DataBase!L55)=1,0,COUNTIF(DataBase!$L55:L$100,DataBase!L55)))</f>
        <v>1</v>
      </c>
      <c r="F40" t="e">
        <f t="shared" ca="1" si="0"/>
        <v>#N/A</v>
      </c>
      <c r="G40" t="str">
        <f ca="1">IFERROR(INDEX(DataBase!$L$17:$L$100,PayOut!F40),"")</f>
        <v/>
      </c>
      <c r="H40" s="2">
        <f ca="1">IFERROR(AVERAGE(INDEX($A$2:$C$72,MATCH(G40,$A$2:$A$72,0),3,1):INDEX($A$2:$C$72,MATCH(G41-1,$A$2:$A$72,1),3,1)),0)</f>
        <v>0</v>
      </c>
    </row>
    <row r="41" spans="1:8" x14ac:dyDescent="0.25">
      <c r="A41">
        <v>40</v>
      </c>
      <c r="B41">
        <v>4.3E-3</v>
      </c>
      <c r="C41" s="3">
        <f>DataBase!$L$1*PayOut!B41</f>
        <v>25370</v>
      </c>
      <c r="E41">
        <f>IF(ISBLANK(DataBase!L56),1,IF(COUNTIF(DataBase!$L$17:L56,DataBase!L56)=1,0,COUNTIF(DataBase!$L56:L$100,DataBase!L56)))</f>
        <v>0</v>
      </c>
      <c r="F41" t="e">
        <f t="shared" ca="1" si="0"/>
        <v>#N/A</v>
      </c>
      <c r="G41" t="str">
        <f ca="1">IFERROR(INDEX(DataBase!$L$17:$L$100,PayOut!F41),"")</f>
        <v/>
      </c>
      <c r="H41" s="2">
        <f ca="1">IFERROR(AVERAGE(INDEX($A$2:$C$72,MATCH(G41,$A$2:$A$72,0),3,1):INDEX($A$2:$C$72,MATCH(G42-1,$A$2:$A$72,1),3,1)),0)</f>
        <v>0</v>
      </c>
    </row>
    <row r="42" spans="1:8" x14ac:dyDescent="0.25">
      <c r="A42">
        <v>41</v>
      </c>
      <c r="B42">
        <v>4.1000000000000003E-3</v>
      </c>
      <c r="C42" s="3">
        <f>DataBase!$L$1*PayOut!B42</f>
        <v>24190.000000000004</v>
      </c>
      <c r="E42">
        <f>IF(ISBLANK(DataBase!L57),1,IF(COUNTIF(DataBase!$L$17:L57,DataBase!L57)=1,0,COUNTIF(DataBase!$L57:L$100,DataBase!L57)))</f>
        <v>10</v>
      </c>
      <c r="F42" t="e">
        <f t="shared" ca="1" si="0"/>
        <v>#N/A</v>
      </c>
      <c r="G42" t="str">
        <f ca="1">IFERROR(INDEX(DataBase!$L$17:$L$100,PayOut!F42),"")</f>
        <v/>
      </c>
      <c r="H42" s="2">
        <f ca="1">IFERROR(AVERAGE(INDEX($A$2:$C$72,MATCH(G42,$A$2:$A$72,0),3,1):INDEX($A$2:$C$72,MATCH(G43-1,$A$2:$A$72,1),3,1)),0)</f>
        <v>0</v>
      </c>
    </row>
    <row r="43" spans="1:8" x14ac:dyDescent="0.25">
      <c r="A43">
        <v>42</v>
      </c>
      <c r="B43">
        <v>3.8999999999999998E-3</v>
      </c>
      <c r="C43" s="3">
        <f>DataBase!$L$1*PayOut!B43</f>
        <v>23010</v>
      </c>
      <c r="E43">
        <f>IF(ISBLANK(DataBase!L58),1,IF(COUNTIF(DataBase!$L$17:L58,DataBase!L58)=1,0,COUNTIF(DataBase!$L58:L$100,DataBase!L58)))</f>
        <v>9</v>
      </c>
      <c r="F43" t="e">
        <f t="shared" ca="1" si="0"/>
        <v>#N/A</v>
      </c>
      <c r="G43" t="str">
        <f ca="1">IFERROR(INDEX(DataBase!$L$17:$L$100,PayOut!F43),"")</f>
        <v/>
      </c>
      <c r="H43" s="2">
        <f ca="1">IFERROR(AVERAGE(INDEX($A$2:$C$72,MATCH(G43,$A$2:$A$72,0),3,1):INDEX($A$2:$C$72,MATCH(G44-1,$A$2:$A$72,1),3,1)),0)</f>
        <v>0</v>
      </c>
    </row>
    <row r="44" spans="1:8" x14ac:dyDescent="0.25">
      <c r="A44">
        <v>43</v>
      </c>
      <c r="B44">
        <v>3.7000000000000002E-3</v>
      </c>
      <c r="C44" s="3">
        <f>DataBase!$L$1*PayOut!B44</f>
        <v>21830</v>
      </c>
      <c r="E44">
        <f>IF(ISBLANK(DataBase!L59),1,IF(COUNTIF(DataBase!$L$17:L59,DataBase!L59)=1,0,COUNTIF(DataBase!$L59:L$100,DataBase!L59)))</f>
        <v>8</v>
      </c>
      <c r="F44" t="e">
        <f t="shared" ca="1" si="0"/>
        <v>#N/A</v>
      </c>
      <c r="G44" t="str">
        <f ca="1">IFERROR(INDEX(DataBase!$L$17:$L$100,PayOut!F44),"")</f>
        <v/>
      </c>
      <c r="H44" s="2">
        <f ca="1">IFERROR(AVERAGE(INDEX($A$2:$C$72,MATCH(G44,$A$2:$A$72,0),3,1):INDEX($A$2:$C$72,MATCH(G45-1,$A$2:$A$72,1),3,1)),0)</f>
        <v>0</v>
      </c>
    </row>
    <row r="45" spans="1:8" x14ac:dyDescent="0.25">
      <c r="A45">
        <v>44</v>
      </c>
      <c r="B45">
        <v>3.5000000000000001E-3</v>
      </c>
      <c r="C45" s="3">
        <f>DataBase!$L$1*PayOut!B45</f>
        <v>20650</v>
      </c>
      <c r="E45">
        <f>IF(ISBLANK(DataBase!L60),1,IF(COUNTIF(DataBase!$L$17:L60,DataBase!L60)=1,0,COUNTIF(DataBase!$L60:L$100,DataBase!L60)))</f>
        <v>7</v>
      </c>
      <c r="F45" t="e">
        <f t="shared" ca="1" si="0"/>
        <v>#N/A</v>
      </c>
      <c r="G45" t="str">
        <f ca="1">IFERROR(INDEX(DataBase!$L$17:$L$100,PayOut!F45),"")</f>
        <v/>
      </c>
      <c r="H45" s="2">
        <f ca="1">IFERROR(AVERAGE(INDEX($A$2:$C$72,MATCH(G45,$A$2:$A$72,0),3,1):INDEX($A$2:$C$72,MATCH(G46-1,$A$2:$A$72,1),3,1)),0)</f>
        <v>0</v>
      </c>
    </row>
    <row r="46" spans="1:8" x14ac:dyDescent="0.25">
      <c r="A46">
        <v>45</v>
      </c>
      <c r="B46">
        <v>3.3E-3</v>
      </c>
      <c r="C46" s="3">
        <f>DataBase!$L$1*PayOut!B46</f>
        <v>19470</v>
      </c>
      <c r="E46">
        <f>IF(ISBLANK(DataBase!L61),1,IF(COUNTIF(DataBase!$L$17:L61,DataBase!L61)=1,0,COUNTIF(DataBase!$L61:L$100,DataBase!L61)))</f>
        <v>6</v>
      </c>
      <c r="F46" t="e">
        <f t="shared" ca="1" si="0"/>
        <v>#N/A</v>
      </c>
      <c r="G46" t="str">
        <f ca="1">IFERROR(INDEX(DataBase!$L$17:$L$100,PayOut!F46),"")</f>
        <v/>
      </c>
      <c r="H46" s="2">
        <f ca="1">IFERROR(AVERAGE(INDEX($A$2:$C$72,MATCH(G46,$A$2:$A$72,0),3,1):INDEX($A$2:$C$72,MATCH(G47-1,$A$2:$A$72,1),3,1)),0)</f>
        <v>0</v>
      </c>
    </row>
    <row r="47" spans="1:8" x14ac:dyDescent="0.25">
      <c r="A47">
        <v>46</v>
      </c>
      <c r="B47">
        <v>3.0999999999999999E-3</v>
      </c>
      <c r="C47" s="3">
        <f>DataBase!$L$1*PayOut!B47</f>
        <v>18290</v>
      </c>
      <c r="E47">
        <f>IF(ISBLANK(DataBase!L62),1,IF(COUNTIF(DataBase!$L$17:L62,DataBase!L62)=1,0,COUNTIF(DataBase!$L62:L$100,DataBase!L62)))</f>
        <v>5</v>
      </c>
      <c r="F47" t="e">
        <f t="shared" ca="1" si="0"/>
        <v>#N/A</v>
      </c>
      <c r="G47" t="str">
        <f ca="1">IFERROR(INDEX(DataBase!$L$17:$L$100,PayOut!F47),"")</f>
        <v/>
      </c>
      <c r="H47" s="2">
        <f ca="1">IFERROR(AVERAGE(INDEX($A$2:$C$72,MATCH(G47,$A$2:$A$72,0),3,1):INDEX($A$2:$C$72,MATCH(G48-1,$A$2:$A$72,1),3,1)),0)</f>
        <v>0</v>
      </c>
    </row>
    <row r="48" spans="1:8" x14ac:dyDescent="0.25">
      <c r="A48">
        <v>47</v>
      </c>
      <c r="B48">
        <v>2.8999999999999998E-3</v>
      </c>
      <c r="C48" s="3">
        <f>DataBase!$L$1*PayOut!B48</f>
        <v>17110</v>
      </c>
      <c r="E48">
        <f>IF(ISBLANK(DataBase!L63),1,IF(COUNTIF(DataBase!$L$17:L63,DataBase!L63)=1,0,COUNTIF(DataBase!$L63:L$100,DataBase!L63)))</f>
        <v>4</v>
      </c>
      <c r="F48" t="e">
        <f t="shared" ca="1" si="0"/>
        <v>#N/A</v>
      </c>
      <c r="G48" t="str">
        <f ca="1">IFERROR(INDEX(DataBase!$L$17:$L$100,PayOut!F48),"")</f>
        <v/>
      </c>
      <c r="H48" s="2">
        <f ca="1">IFERROR(AVERAGE(INDEX($A$2:$C$72,MATCH(G48,$A$2:$A$72,0),3,1):INDEX($A$2:$C$72,MATCH(G49-1,$A$2:$A$72,1),3,1)),0)</f>
        <v>0</v>
      </c>
    </row>
    <row r="49" spans="1:8" x14ac:dyDescent="0.25">
      <c r="A49">
        <v>48</v>
      </c>
      <c r="B49">
        <v>2.7399999999999998E-3</v>
      </c>
      <c r="C49" s="3">
        <f>DataBase!$L$1*PayOut!B49</f>
        <v>16165.999999999998</v>
      </c>
      <c r="E49">
        <f>IF(ISBLANK(DataBase!L64),1,IF(COUNTIF(DataBase!$L$17:L64,DataBase!L64)=1,0,COUNTIF(DataBase!$L64:L$100,DataBase!L64)))</f>
        <v>3</v>
      </c>
      <c r="F49" t="e">
        <f t="shared" ca="1" si="0"/>
        <v>#N/A</v>
      </c>
      <c r="G49" t="str">
        <f ca="1">IFERROR(INDEX(DataBase!$L$17:$L$100,PayOut!F49),"")</f>
        <v/>
      </c>
      <c r="H49" s="2">
        <f ca="1">IFERROR(AVERAGE(INDEX($A$2:$C$72,MATCH(G49,$A$2:$A$72,0),3,1):INDEX($A$2:$C$72,MATCH(G50-1,$A$2:$A$72,1),3,1)),0)</f>
        <v>0</v>
      </c>
    </row>
    <row r="50" spans="1:8" x14ac:dyDescent="0.25">
      <c r="A50">
        <v>49</v>
      </c>
      <c r="B50">
        <v>2.5999999999999999E-3</v>
      </c>
      <c r="C50" s="3">
        <f>DataBase!$L$1*PayOut!B50</f>
        <v>15340</v>
      </c>
      <c r="E50">
        <f>IF(ISBLANK(DataBase!L65),1,IF(COUNTIF(DataBase!$L$17:L65,DataBase!L65)=1,0,COUNTIF(DataBase!$L65:L$100,DataBase!L65)))</f>
        <v>2</v>
      </c>
      <c r="F50" t="e">
        <f t="shared" ca="1" si="0"/>
        <v>#N/A</v>
      </c>
      <c r="G50" t="str">
        <f ca="1">IFERROR(INDEX(DataBase!$L$17:$L$100,PayOut!F50),"")</f>
        <v/>
      </c>
      <c r="H50" s="2">
        <f ca="1">IFERROR(AVERAGE(INDEX($A$2:$C$72,MATCH(G50,$A$2:$A$72,0),3,1):INDEX($A$2:$C$72,MATCH(G51-1,$A$2:$A$72,1),3,1)),0)</f>
        <v>0</v>
      </c>
    </row>
    <row r="51" spans="1:8" x14ac:dyDescent="0.25">
      <c r="A51">
        <v>50</v>
      </c>
      <c r="B51">
        <v>2.5200000000000001E-3</v>
      </c>
      <c r="C51" s="3">
        <f>DataBase!$L$1*PayOut!B51</f>
        <v>14868</v>
      </c>
      <c r="E51">
        <f>IF(ISBLANK(DataBase!L66),1,IF(COUNTIF(DataBase!$L$17:L66,DataBase!L66)=1,0,COUNTIF(DataBase!$L66:L$100,DataBase!L66)))</f>
        <v>1</v>
      </c>
      <c r="F51" t="e">
        <f t="shared" ca="1" si="0"/>
        <v>#N/A</v>
      </c>
      <c r="G51" t="str">
        <f ca="1">IFERROR(INDEX(DataBase!$L$17:$L$100,PayOut!F51),"")</f>
        <v/>
      </c>
      <c r="H51" s="2">
        <f ca="1">IFERROR(AVERAGE(INDEX($A$2:$C$72,MATCH(G51,$A$2:$A$72,0),3,1):INDEX($A$2:$C$72,MATCH(G52-1,$A$2:$A$72,1),3,1)),0)</f>
        <v>0</v>
      </c>
    </row>
    <row r="52" spans="1:8" x14ac:dyDescent="0.25">
      <c r="A52">
        <v>51</v>
      </c>
      <c r="B52">
        <v>2.4599999999999999E-3</v>
      </c>
      <c r="C52" s="3">
        <f>DataBase!$L$1*PayOut!B52</f>
        <v>14514</v>
      </c>
      <c r="E52">
        <f>IF(ISBLANK(DataBase!L67),1,IF(COUNTIF(DataBase!$L$17:L67,DataBase!L67)=1,0,COUNTIF(DataBase!$L67:L$100,DataBase!L67)))</f>
        <v>0</v>
      </c>
      <c r="F52" t="e">
        <f t="shared" ca="1" si="0"/>
        <v>#N/A</v>
      </c>
      <c r="G52" t="str">
        <f ca="1">IFERROR(INDEX(DataBase!$L$17:$L$100,PayOut!F52),"")</f>
        <v/>
      </c>
      <c r="H52" s="2">
        <f ca="1">IFERROR(AVERAGE(INDEX($A$2:$C$72,MATCH(G52,$A$2:$A$72,0),3,1):INDEX($A$2:$C$72,MATCH(G53-1,$A$2:$A$72,1),3,1)),0)</f>
        <v>0</v>
      </c>
    </row>
    <row r="53" spans="1:8" x14ac:dyDescent="0.25">
      <c r="A53">
        <v>52</v>
      </c>
      <c r="B53">
        <v>2.3999999999999998E-3</v>
      </c>
      <c r="C53" s="3">
        <f>DataBase!$L$1*PayOut!B53</f>
        <v>14159.999999999998</v>
      </c>
      <c r="E53">
        <f>IF(ISBLANK(DataBase!L68),1,IF(COUNTIF(DataBase!$L$17:L68,DataBase!L68)=1,0,COUNTIF(DataBase!$L68:L$100,DataBase!L68)))</f>
        <v>5</v>
      </c>
      <c r="F53" t="e">
        <f t="shared" ca="1" si="0"/>
        <v>#N/A</v>
      </c>
      <c r="G53" t="str">
        <f ca="1">IFERROR(INDEX(DataBase!$L$17:$L$100,PayOut!F53),"")</f>
        <v/>
      </c>
      <c r="H53" s="2">
        <f ca="1">IFERROR(AVERAGE(INDEX($A$2:$C$72,MATCH(G53,$A$2:$A$72,0),3,1):INDEX($A$2:$C$72,MATCH(G54-1,$A$2:$A$72,1),3,1)),0)</f>
        <v>0</v>
      </c>
    </row>
    <row r="54" spans="1:8" x14ac:dyDescent="0.25">
      <c r="A54">
        <v>53</v>
      </c>
      <c r="B54">
        <v>2.3600000000000001E-3</v>
      </c>
      <c r="C54" s="3">
        <f>DataBase!$L$1*PayOut!B54</f>
        <v>13924</v>
      </c>
      <c r="E54">
        <f>IF(ISBLANK(DataBase!L69),1,IF(COUNTIF(DataBase!$L$17:L69,DataBase!L69)=1,0,COUNTIF(DataBase!$L69:L$100,DataBase!L69)))</f>
        <v>4</v>
      </c>
      <c r="F54" t="e">
        <f t="shared" ca="1" si="0"/>
        <v>#N/A</v>
      </c>
      <c r="G54" t="str">
        <f ca="1">IFERROR(INDEX(DataBase!$L$17:$L$100,PayOut!F54),"")</f>
        <v/>
      </c>
      <c r="H54" s="2">
        <f ca="1">IFERROR(AVERAGE(INDEX($A$2:$C$72,MATCH(G54,$A$2:$A$72,0),3,1):INDEX($A$2:$C$72,MATCH(G55-1,$A$2:$A$72,1),3,1)),0)</f>
        <v>0</v>
      </c>
    </row>
    <row r="55" spans="1:8" x14ac:dyDescent="0.25">
      <c r="A55">
        <v>54</v>
      </c>
      <c r="B55">
        <v>2.32E-3</v>
      </c>
      <c r="C55" s="3">
        <f>DataBase!$L$1*PayOut!B55</f>
        <v>13688</v>
      </c>
      <c r="E55">
        <f>IF(ISBLANK(DataBase!L70),1,IF(COUNTIF(DataBase!$L$17:L70,DataBase!L70)=1,0,COUNTIF(DataBase!$L70:L$100,DataBase!L70)))</f>
        <v>3</v>
      </c>
      <c r="F55" t="e">
        <f t="shared" ca="1" si="0"/>
        <v>#N/A</v>
      </c>
      <c r="G55" t="str">
        <f ca="1">IFERROR(INDEX(DataBase!$L$17:$L$100,PayOut!F55),"")</f>
        <v/>
      </c>
      <c r="H55" s="2">
        <f ca="1">IFERROR(AVERAGE(INDEX($A$2:$C$72,MATCH(G55,$A$2:$A$72,0),3,1):INDEX($A$2:$C$72,MATCH(G56-1,$A$2:$A$72,1),3,1)),0)</f>
        <v>0</v>
      </c>
    </row>
    <row r="56" spans="1:8" x14ac:dyDescent="0.25">
      <c r="A56">
        <v>55</v>
      </c>
      <c r="B56">
        <v>2.3E-3</v>
      </c>
      <c r="C56" s="3">
        <f>DataBase!$L$1*PayOut!B56</f>
        <v>13570</v>
      </c>
      <c r="E56">
        <f>IF(ISBLANK(DataBase!L71),1,IF(COUNTIF(DataBase!$L$17:L71,DataBase!L71)=1,0,COUNTIF(DataBase!$L71:L$100,DataBase!L71)))</f>
        <v>2</v>
      </c>
      <c r="F56" t="e">
        <f t="shared" ca="1" si="0"/>
        <v>#N/A</v>
      </c>
      <c r="G56" t="str">
        <f ca="1">IFERROR(INDEX(DataBase!$L$17:$L$100,PayOut!F56),"")</f>
        <v/>
      </c>
      <c r="H56" s="2">
        <f ca="1">IFERROR(AVERAGE(INDEX($A$2:$C$72,MATCH(G56,$A$2:$A$72,0),3,1):INDEX($A$2:$C$72,MATCH(G57-1,$A$2:$A$72,1),3,1)),0)</f>
        <v>0</v>
      </c>
    </row>
    <row r="57" spans="1:8" x14ac:dyDescent="0.25">
      <c r="A57">
        <v>56</v>
      </c>
      <c r="B57">
        <v>2.2799999999999999E-3</v>
      </c>
      <c r="C57" s="3">
        <f>DataBase!$L$1*PayOut!B57</f>
        <v>13452</v>
      </c>
      <c r="E57">
        <f>IF(ISBLANK(DataBase!L72),1,IF(COUNTIF(DataBase!$L$17:L72,DataBase!L72)=1,0,COUNTIF(DataBase!$L72:L$100,DataBase!L72)))</f>
        <v>1</v>
      </c>
      <c r="F57" t="e">
        <f t="shared" ca="1" si="0"/>
        <v>#N/A</v>
      </c>
      <c r="G57" t="str">
        <f ca="1">IFERROR(INDEX(DataBase!$L$17:$L$100,PayOut!F57),"")</f>
        <v/>
      </c>
      <c r="H57" s="2">
        <f ca="1">IFERROR(AVERAGE(INDEX($A$2:$C$72,MATCH(G57,$A$2:$A$72,0),3,1):INDEX($A$2:$C$72,MATCH(G58-1,$A$2:$A$72,1),3,1)),0)</f>
        <v>0</v>
      </c>
    </row>
    <row r="58" spans="1:8" x14ac:dyDescent="0.25">
      <c r="A58">
        <v>57</v>
      </c>
      <c r="B58">
        <v>2.2599999999999999E-3</v>
      </c>
      <c r="C58" s="3">
        <f>DataBase!$L$1*PayOut!B58</f>
        <v>13334</v>
      </c>
      <c r="E58">
        <f>IF(ISBLANK(DataBase!L73),1,IF(COUNTIF(DataBase!$L$17:L73,DataBase!L73)=1,0,COUNTIF(DataBase!$L73:L$100,DataBase!L73)))</f>
        <v>0</v>
      </c>
      <c r="F58" t="e">
        <f t="shared" ca="1" si="0"/>
        <v>#N/A</v>
      </c>
      <c r="G58" t="str">
        <f ca="1">IFERROR(INDEX(DataBase!$L$17:$L$100,PayOut!F58),"")</f>
        <v/>
      </c>
      <c r="H58" s="2">
        <f ca="1">IFERROR(AVERAGE(INDEX($A$2:$C$72,MATCH(G58,$A$2:$A$72,0),3,1):INDEX($A$2:$C$72,MATCH(G59-1,$A$2:$A$72,1),3,1)),0)</f>
        <v>0</v>
      </c>
    </row>
    <row r="59" spans="1:8" x14ac:dyDescent="0.25">
      <c r="A59">
        <v>58</v>
      </c>
      <c r="B59">
        <v>2.2399999999999998E-3</v>
      </c>
      <c r="C59" s="3">
        <f>DataBase!$L$1*PayOut!B59</f>
        <v>13215.999999999998</v>
      </c>
      <c r="E59">
        <f>IF(ISBLANK(DataBase!L74),1,IF(COUNTIF(DataBase!$L$17:L74,DataBase!L74)=1,0,COUNTIF(DataBase!$L74:L$100,DataBase!L74)))</f>
        <v>7</v>
      </c>
      <c r="F59" t="e">
        <f t="shared" ca="1" si="0"/>
        <v>#N/A</v>
      </c>
      <c r="G59" t="str">
        <f ca="1">IFERROR(INDEX(DataBase!$L$17:$L$100,PayOut!F59),"")</f>
        <v/>
      </c>
      <c r="H59" s="2">
        <f ca="1">IFERROR(AVERAGE(INDEX($A$2:$C$72,MATCH(G59,$A$2:$A$72,0),3,1):INDEX($A$2:$C$72,MATCH(G60-1,$A$2:$A$72,1),3,1)),0)</f>
        <v>0</v>
      </c>
    </row>
    <row r="60" spans="1:8" x14ac:dyDescent="0.25">
      <c r="A60">
        <v>59</v>
      </c>
      <c r="B60">
        <v>2.2200000000000002E-3</v>
      </c>
      <c r="C60" s="3">
        <f>DataBase!$L$1*PayOut!B60</f>
        <v>13098.000000000002</v>
      </c>
      <c r="E60">
        <f>IF(ISBLANK(DataBase!L75),1,IF(COUNTIF(DataBase!$L$17:L75,DataBase!L75)=1,0,COUNTIF(DataBase!$L75:L$100,DataBase!L75)))</f>
        <v>6</v>
      </c>
      <c r="F60" t="e">
        <f t="shared" ca="1" si="0"/>
        <v>#N/A</v>
      </c>
      <c r="G60" t="str">
        <f ca="1">IFERROR(INDEX(DataBase!$L$17:$L$100,PayOut!F60),"")</f>
        <v/>
      </c>
      <c r="H60" s="2">
        <f ca="1">IFERROR(AVERAGE(INDEX($A$2:$C$72,MATCH(G60,$A$2:$A$72,0),3,1):INDEX($A$2:$C$72,MATCH(G61-1,$A$2:$A$72,1),3,1)),0)</f>
        <v>0</v>
      </c>
    </row>
    <row r="61" spans="1:8" x14ac:dyDescent="0.25">
      <c r="A61">
        <v>60</v>
      </c>
      <c r="B61">
        <v>2.2000000000000001E-3</v>
      </c>
      <c r="C61" s="3">
        <f>DataBase!$L$1*PayOut!B61</f>
        <v>12980</v>
      </c>
      <c r="E61">
        <f>IF(ISBLANK(DataBase!L76),1,IF(COUNTIF(DataBase!$L$17:L76,DataBase!L76)=1,0,COUNTIF(DataBase!$L76:L$100,DataBase!L76)))</f>
        <v>5</v>
      </c>
      <c r="F61" t="e">
        <f t="shared" ca="1" si="0"/>
        <v>#N/A</v>
      </c>
      <c r="G61" t="str">
        <f ca="1">IFERROR(INDEX(DataBase!$L$17:$L$100,PayOut!F61),"")</f>
        <v/>
      </c>
      <c r="H61" s="2">
        <f ca="1">IFERROR(AVERAGE(INDEX($A$2:$C$72,MATCH(G61,$A$2:$A$72,0),3,1):INDEX($A$2:$C$72,MATCH(G62-1,$A$2:$A$72,1),3,1)),0)</f>
        <v>0</v>
      </c>
    </row>
    <row r="62" spans="1:8" x14ac:dyDescent="0.25">
      <c r="A62">
        <v>61</v>
      </c>
      <c r="B62">
        <v>2.1800000000000001E-3</v>
      </c>
      <c r="C62" s="3">
        <f>DataBase!$L$1*PayOut!B62</f>
        <v>12862</v>
      </c>
      <c r="E62">
        <f>IF(ISBLANK(DataBase!L77),1,IF(COUNTIF(DataBase!$L$17:L77,DataBase!L77)=1,0,COUNTIF(DataBase!$L77:L$100,DataBase!L77)))</f>
        <v>4</v>
      </c>
      <c r="F62" t="e">
        <f t="shared" ca="1" si="0"/>
        <v>#N/A</v>
      </c>
      <c r="G62" t="str">
        <f ca="1">IFERROR(INDEX(DataBase!$L$17:$L$100,PayOut!F62),"")</f>
        <v/>
      </c>
      <c r="H62" s="2">
        <f ca="1">IFERROR(AVERAGE(INDEX($A$2:$C$72,MATCH(G62,$A$2:$A$72,0),3,1):INDEX($A$2:$C$72,MATCH(G63-1,$A$2:$A$72,1),3,1)),0)</f>
        <v>0</v>
      </c>
    </row>
    <row r="63" spans="1:8" x14ac:dyDescent="0.25">
      <c r="A63">
        <v>62</v>
      </c>
      <c r="B63">
        <v>2.16E-3</v>
      </c>
      <c r="C63" s="3">
        <f>DataBase!$L$1*PayOut!B63</f>
        <v>12744</v>
      </c>
      <c r="E63">
        <f>IF(ISBLANK(DataBase!L78),1,IF(COUNTIF(DataBase!$L$17:L78,DataBase!L78)=1,0,COUNTIF(DataBase!$L78:L$100,DataBase!L78)))</f>
        <v>3</v>
      </c>
      <c r="F63" t="e">
        <f t="shared" ca="1" si="0"/>
        <v>#N/A</v>
      </c>
      <c r="G63" t="str">
        <f ca="1">IFERROR(INDEX(DataBase!$L$17:$L$100,PayOut!F63),"")</f>
        <v/>
      </c>
      <c r="H63" s="2">
        <f ca="1">IFERROR(AVERAGE(INDEX($A$2:$C$72,MATCH(G63,$A$2:$A$72,0),3,1):INDEX($A$2:$C$72,MATCH(G64-1,$A$2:$A$72,1),3,1)),0)</f>
        <v>0</v>
      </c>
    </row>
    <row r="64" spans="1:8" x14ac:dyDescent="0.25">
      <c r="A64">
        <v>63</v>
      </c>
      <c r="B64">
        <v>2.14E-3</v>
      </c>
      <c r="C64" s="3">
        <f>DataBase!$L$1*PayOut!B64</f>
        <v>12626</v>
      </c>
      <c r="E64">
        <f>IF(ISBLANK(DataBase!L79),1,IF(COUNTIF(DataBase!$L$17:L79,DataBase!L79)=1,0,COUNTIF(DataBase!$L79:L$100,DataBase!L79)))</f>
        <v>2</v>
      </c>
      <c r="F64" t="e">
        <f t="shared" ca="1" si="0"/>
        <v>#N/A</v>
      </c>
      <c r="G64" t="str">
        <f ca="1">IFERROR(INDEX(DataBase!$L$17:$L$100,PayOut!F64),"")</f>
        <v/>
      </c>
      <c r="H64" s="2">
        <f ca="1">IFERROR(AVERAGE(INDEX($A$2:$C$72,MATCH(G64,$A$2:$A$72,0),3,1):INDEX($A$2:$C$72,MATCH(G65-1,$A$2:$A$72,1),3,1)),0)</f>
        <v>0</v>
      </c>
    </row>
    <row r="65" spans="1:8" x14ac:dyDescent="0.25">
      <c r="A65">
        <v>64</v>
      </c>
      <c r="B65">
        <v>2.1199999999999999E-3</v>
      </c>
      <c r="C65" s="3">
        <f>DataBase!$L$1*PayOut!B65</f>
        <v>12508</v>
      </c>
      <c r="E65">
        <f>IF(ISBLANK(DataBase!L80),1,IF(COUNTIF(DataBase!$L$17:L80,DataBase!L80)=1,0,COUNTIF(DataBase!$L80:L$100,DataBase!L80)))</f>
        <v>1</v>
      </c>
      <c r="F65" t="e">
        <f t="shared" ca="1" si="0"/>
        <v>#N/A</v>
      </c>
      <c r="G65" t="str">
        <f ca="1">IFERROR(INDEX(DataBase!$L$17:$L$100,PayOut!F65),"")</f>
        <v/>
      </c>
      <c r="H65" s="2">
        <f ca="1">IFERROR(AVERAGE(INDEX($A$2:$C$72,MATCH(G65,$A$2:$A$72,0),3,1):INDEX($A$2:$C$72,MATCH(G66-1,$A$2:$A$72,1),3,1)),0)</f>
        <v>0</v>
      </c>
    </row>
    <row r="66" spans="1:8" x14ac:dyDescent="0.25">
      <c r="A66">
        <v>65</v>
      </c>
      <c r="B66">
        <v>2.0999999999999999E-3</v>
      </c>
      <c r="C66" s="3">
        <f>DataBase!$L$1*PayOut!B66</f>
        <v>12390</v>
      </c>
      <c r="E66">
        <f>IF(ISBLANK(DataBase!L81),1,IF(COUNTIF(DataBase!$L$17:L81,DataBase!L81)=1,0,COUNTIF(DataBase!$L81:L$100,DataBase!L81)))</f>
        <v>0</v>
      </c>
      <c r="F66" t="e">
        <f t="shared" ca="1" si="0"/>
        <v>#N/A</v>
      </c>
      <c r="G66" t="str">
        <f ca="1">IFERROR(INDEX(DataBase!$L$17:$L$100,PayOut!F66),"")</f>
        <v/>
      </c>
      <c r="H66" s="2">
        <f ca="1">IFERROR(AVERAGE(INDEX($A$2:$C$72,MATCH(G66,$A$2:$A$72,0),3,1):INDEX($A$2:$C$72,MATCH(G67-1,$A$2:$A$72,1),3,1)),0)</f>
        <v>0</v>
      </c>
    </row>
    <row r="67" spans="1:8" x14ac:dyDescent="0.25">
      <c r="A67">
        <v>66</v>
      </c>
      <c r="B67">
        <v>2.0799999999999998E-3</v>
      </c>
      <c r="C67" s="3">
        <f>DataBase!$L$1*PayOut!B67</f>
        <v>12271.999999999998</v>
      </c>
      <c r="E67">
        <f>IF(ISBLANK(DataBase!L82),1,IF(COUNTIF(DataBase!$L$17:L82,DataBase!L82)=1,0,COUNTIF(DataBase!$L82:L$100,DataBase!L82)))</f>
        <v>1</v>
      </c>
      <c r="F67" t="e">
        <f t="shared" ref="F67:F72" ca="1" si="1">F66+MATCH(0,OFFSET($E$2:$E$72,F66,0),-1)</f>
        <v>#N/A</v>
      </c>
      <c r="G67" t="str">
        <f ca="1">IFERROR(INDEX(DataBase!$L$17:$L$100,PayOut!F67),"")</f>
        <v/>
      </c>
      <c r="H67" s="2">
        <f ca="1">IFERROR(AVERAGE(INDEX($A$2:$C$72,MATCH(G67,$A$2:$A$72,0),3,1):INDEX($A$2:$C$72,MATCH(G68-1,$A$2:$A$72,1),3,1)),0)</f>
        <v>0</v>
      </c>
    </row>
    <row r="68" spans="1:8" x14ac:dyDescent="0.25">
      <c r="A68">
        <v>67</v>
      </c>
      <c r="B68">
        <v>2.0600000000000002E-3</v>
      </c>
      <c r="C68" s="3">
        <f>DataBase!$L$1*PayOut!B68</f>
        <v>12154.000000000002</v>
      </c>
      <c r="E68">
        <f>IF(ISBLANK(DataBase!L83),1,IF(COUNTIF(DataBase!$L$17:L83,DataBase!L83)=1,0,COUNTIF(DataBase!$L83:L$100,DataBase!L83)))</f>
        <v>0</v>
      </c>
      <c r="F68" t="e">
        <f t="shared" ca="1" si="1"/>
        <v>#N/A</v>
      </c>
      <c r="G68" t="str">
        <f ca="1">IFERROR(INDEX(DataBase!$L$17:$L$100,PayOut!F68),"")</f>
        <v/>
      </c>
      <c r="H68" s="2">
        <f ca="1">IFERROR(AVERAGE(INDEX($A$2:$C$72,MATCH(G68,$A$2:$A$72,0),3,1):INDEX($A$2:$C$72,MATCH(G69-1,$A$2:$A$72,1),3,1)),0)</f>
        <v>0</v>
      </c>
    </row>
    <row r="69" spans="1:8" x14ac:dyDescent="0.25">
      <c r="A69">
        <v>68</v>
      </c>
      <c r="B69">
        <v>2.0400000000000001E-3</v>
      </c>
      <c r="C69" s="3">
        <f>DataBase!$L$1*PayOut!B69</f>
        <v>12036</v>
      </c>
      <c r="E69">
        <f>IF(ISBLANK(DataBase!L84),1,IF(COUNTIF(DataBase!$L$17:L84,DataBase!L84)=1,0,COUNTIF(DataBase!$L84:L$100,DataBase!L84)))</f>
        <v>1</v>
      </c>
      <c r="F69" t="e">
        <f t="shared" ca="1" si="1"/>
        <v>#N/A</v>
      </c>
      <c r="G69" t="str">
        <f ca="1">IFERROR(INDEX(DataBase!$L$17:$L$100,PayOut!F69),"")</f>
        <v/>
      </c>
      <c r="H69" s="2">
        <f ca="1">IFERROR(AVERAGE(INDEX($A$2:$C$72,MATCH(G69,$A$2:$A$72,0),3,1):INDEX($A$2:$C$72,MATCH(G70-1,$A$2:$A$72,1),3,1)),0)</f>
        <v>0</v>
      </c>
    </row>
    <row r="70" spans="1:8" x14ac:dyDescent="0.25">
      <c r="A70">
        <v>69</v>
      </c>
      <c r="B70">
        <v>2.0200000000000001E-3</v>
      </c>
      <c r="C70" s="3">
        <f>DataBase!$L$1*PayOut!B70</f>
        <v>11918</v>
      </c>
      <c r="E70">
        <f>IF(ISBLANK(DataBase!L85),1,IF(COUNTIF(DataBase!$L$17:L85,DataBase!L85)=1,0,COUNTIF(DataBase!$L85:L$100,DataBase!L85)))</f>
        <v>0</v>
      </c>
      <c r="F70" t="e">
        <f t="shared" ca="1" si="1"/>
        <v>#N/A</v>
      </c>
      <c r="G70" t="str">
        <f ca="1">IFERROR(INDEX(DataBase!$L$17:$L$100,PayOut!F70),"")</f>
        <v/>
      </c>
      <c r="H70" s="2">
        <f ca="1">IFERROR(AVERAGE(INDEX($A$2:$C$72,MATCH(G70,$A$2:$A$72,0),3,1):INDEX($A$2:$C$72,MATCH(G71-1,$A$2:$A$72,1),3,1)),0)</f>
        <v>0</v>
      </c>
    </row>
    <row r="71" spans="1:8" x14ac:dyDescent="0.25">
      <c r="A71">
        <v>70</v>
      </c>
      <c r="B71">
        <v>2E-3</v>
      </c>
      <c r="C71" s="3">
        <f>DataBase!$L$1*PayOut!B71</f>
        <v>11800</v>
      </c>
      <c r="E71">
        <f>IF(ISBLANK(DataBase!L86),1,IF(COUNTIF(DataBase!$L$17:L86,DataBase!L86)=1,0,COUNTIF(DataBase!$L86:L$100,DataBase!L86)))</f>
        <v>0</v>
      </c>
      <c r="F71" t="e">
        <f t="shared" ca="1" si="1"/>
        <v>#N/A</v>
      </c>
      <c r="G71" t="str">
        <f ca="1">IFERROR(INDEX(DataBase!$L$17:$L$100,PayOut!F71),"")</f>
        <v/>
      </c>
      <c r="H71" s="2">
        <f ca="1">IFERROR(AVERAGE(INDEX($A$2:$C$72,MATCH(G71,$A$2:$A$72,0),3,1):INDEX($A$2:$C$72,MATCH(G72-1,$A$2:$A$72,1),3,1)),0)</f>
        <v>0</v>
      </c>
    </row>
    <row r="72" spans="1:8" x14ac:dyDescent="0.25">
      <c r="A72">
        <v>100</v>
      </c>
      <c r="B72">
        <v>0</v>
      </c>
      <c r="C72" s="3">
        <f>DataBase!$L$1*PayOut!B72</f>
        <v>0</v>
      </c>
      <c r="E72">
        <f>IF(ISBLANK(DataBase!L87),1,IF(COUNTIF(DataBase!$L$17:L87,DataBase!L87)=1,0,COUNTIF(DataBase!$L87:L$100,DataBase!L87)))</f>
        <v>1</v>
      </c>
      <c r="F72" t="e">
        <f t="shared" ca="1" si="1"/>
        <v>#N/A</v>
      </c>
      <c r="G72" t="str">
        <f ca="1">IFERROR(INDEX(DataBase!$L$17:$L$100,PayOut!F72),"")</f>
        <v/>
      </c>
      <c r="H72" s="2">
        <f ca="1">IFERROR(AVERAGE(INDEX($A$2:$C$72,MATCH(G72,$A$2:$A$72,0),3,1):INDEX($A$2:$C$72,MATCH(G73-1,$A$2:$A$72,1),3,1)),0)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Y101"/>
  <sheetViews>
    <sheetView topLeftCell="A22" zoomScaleNormal="100" workbookViewId="0">
      <selection activeCell="G79" sqref="G79"/>
    </sheetView>
  </sheetViews>
  <sheetFormatPr defaultRowHeight="15" x14ac:dyDescent="0.25"/>
  <cols>
    <col min="1" max="1" width="3.7109375" customWidth="1"/>
    <col min="2" max="2" width="16.28515625" bestFit="1" customWidth="1"/>
    <col min="3" max="3" width="10.42578125" bestFit="1" customWidth="1"/>
    <col min="4" max="5" width="5.28515625" customWidth="1"/>
    <col min="6" max="6" width="3.7109375" customWidth="1"/>
    <col min="7" max="7" width="16.28515625" bestFit="1" customWidth="1"/>
    <col min="8" max="8" width="10.42578125" bestFit="1" customWidth="1"/>
    <col min="9" max="10" width="5.28515625" customWidth="1"/>
    <col min="11" max="11" width="3.7109375" customWidth="1"/>
    <col min="12" max="12" width="16.5703125" bestFit="1" customWidth="1"/>
    <col min="13" max="13" width="10.42578125" bestFit="1" customWidth="1"/>
    <col min="14" max="15" width="5.28515625" customWidth="1"/>
    <col min="16" max="16" width="3.7109375" customWidth="1"/>
    <col min="17" max="17" width="16.5703125" bestFit="1" customWidth="1"/>
    <col min="18" max="18" width="10.42578125" bestFit="1" customWidth="1"/>
    <col min="19" max="19" width="5.28515625" customWidth="1"/>
    <col min="20" max="20" width="5.42578125" bestFit="1" customWidth="1"/>
    <col min="21" max="21" width="3.7109375" customWidth="1"/>
    <col min="22" max="22" width="16.5703125" bestFit="1" customWidth="1"/>
    <col min="23" max="23" width="10.42578125" bestFit="1" customWidth="1"/>
    <col min="24" max="24" width="5.28515625" customWidth="1"/>
    <col min="25" max="25" width="5.42578125" bestFit="1" customWidth="1"/>
    <col min="28" max="28" width="16.28515625" bestFit="1" customWidth="1"/>
  </cols>
  <sheetData>
    <row r="1" spans="2:25" x14ac:dyDescent="0.25">
      <c r="G1" s="4" t="str">
        <f>DataBase!A15</f>
        <v>Jan. 17-20, PGA West Palmer, La Quinta, California</v>
      </c>
      <c r="L1" s="9">
        <f ca="1">NOW()</f>
        <v>43487.370593287036</v>
      </c>
    </row>
    <row r="3" spans="2:25" s="4" customFormat="1" x14ac:dyDescent="0.25">
      <c r="B3" s="6" t="s">
        <v>350</v>
      </c>
      <c r="C3" s="7" t="s">
        <v>7</v>
      </c>
      <c r="D3" s="7" t="s">
        <v>8</v>
      </c>
      <c r="E3" s="7" t="s">
        <v>13</v>
      </c>
      <c r="F3" s="6"/>
      <c r="G3" s="6" t="s">
        <v>351</v>
      </c>
      <c r="H3" s="7" t="s">
        <v>7</v>
      </c>
      <c r="I3" s="7" t="s">
        <v>8</v>
      </c>
      <c r="J3" s="7" t="s">
        <v>13</v>
      </c>
      <c r="K3" s="6"/>
      <c r="L3" s="6" t="s">
        <v>352</v>
      </c>
      <c r="M3" s="7" t="s">
        <v>7</v>
      </c>
      <c r="N3" s="7" t="s">
        <v>8</v>
      </c>
      <c r="O3" s="7" t="s">
        <v>13</v>
      </c>
      <c r="P3" s="6"/>
      <c r="Q3" s="6" t="s">
        <v>353</v>
      </c>
      <c r="R3" s="7" t="s">
        <v>7</v>
      </c>
      <c r="S3" s="7" t="s">
        <v>8</v>
      </c>
      <c r="T3" s="7" t="s">
        <v>13</v>
      </c>
      <c r="U3" s="6"/>
      <c r="V3" s="6" t="s">
        <v>354</v>
      </c>
      <c r="W3" s="7" t="s">
        <v>7</v>
      </c>
      <c r="X3" s="7" t="s">
        <v>8</v>
      </c>
      <c r="Y3" s="7" t="s">
        <v>13</v>
      </c>
    </row>
    <row r="4" spans="2:25" x14ac:dyDescent="0.25">
      <c r="B4" s="17" t="s">
        <v>74</v>
      </c>
      <c r="C4" s="2">
        <f>IF(ISNA(VLOOKUP(B4,DataBase!$B$6:$N$160,12,FALSE)),0,VLOOKUP(B4,DataBase!$B$6:$N$160,12,FALSE))</f>
        <v>0</v>
      </c>
      <c r="D4" s="2" t="str">
        <f>IF(ISNA(VLOOKUP(B4,DataBase!$B$6:$N$160,11,FALSE)),"",VLOOKUP(B4,DataBase!$B$6:$N$160,11,FALSE))</f>
        <v/>
      </c>
      <c r="E4" s="10" t="str">
        <f>IF(ISNA(VLOOKUP(B4,DataBase!$B$6:$N$160,13,FALSE)),"",VLOOKUP(B4,DataBase!$B$6:$N$160,13,FALSE))</f>
        <v/>
      </c>
      <c r="G4" s="19" t="s">
        <v>128</v>
      </c>
      <c r="H4" s="2">
        <f>IF(ISNA(VLOOKUP(G4,DataBase!$B$6:$N$160,12,FALSE)),0,VLOOKUP(G4,DataBase!$B$6:$N$160,12,FALSE))</f>
        <v>0</v>
      </c>
      <c r="I4" s="2" t="str">
        <f>IF(ISNA(VLOOKUP(G4,DataBase!$B$6:$N$160,11,FALSE)),"",VLOOKUP(G4,DataBase!$B$6:$N$160,11,FALSE))</f>
        <v/>
      </c>
      <c r="J4" s="10" t="str">
        <f>IF(ISNA(VLOOKUP(G4,DataBase!$B$6:$N$160,13,FALSE)),"",VLOOKUP(G4,DataBase!$B$6:$N$160,13,FALSE))</f>
        <v/>
      </c>
      <c r="L4" s="20" t="s">
        <v>128</v>
      </c>
      <c r="M4" s="2">
        <f>IF(ISNA(VLOOKUP(L4,DataBase!$B$6:$N$160,12,FALSE)),0,VLOOKUP(L4,DataBase!$B$6:$N$160,12,FALSE))</f>
        <v>0</v>
      </c>
      <c r="N4" s="2" t="str">
        <f>IF(ISNA(VLOOKUP(L4,DataBase!$B$6:$N$160,11,FALSE)),"",VLOOKUP(L4,DataBase!$B$6:$N$160,11,FALSE))</f>
        <v/>
      </c>
      <c r="O4" s="10" t="str">
        <f>IF(ISNA(VLOOKUP(L4,DataBase!$B$6:$N$160,13,FALSE)),"",VLOOKUP(L4,DataBase!$B$6:$N$160,13,FALSE))</f>
        <v/>
      </c>
      <c r="Q4" s="21" t="s">
        <v>128</v>
      </c>
      <c r="R4" s="2">
        <f>IF(ISNA(VLOOKUP(Q4,DataBase!$B$6:$N$160,12,FALSE)),0,VLOOKUP(Q4,DataBase!$B$6:$N$160,12,FALSE))</f>
        <v>0</v>
      </c>
      <c r="S4" s="2" t="str">
        <f>IF(ISNA(VLOOKUP(Q4,DataBase!$B$6:$N$160,11,FALSE)),"",VLOOKUP(Q4,DataBase!$B$6:$N$160,11,FALSE))</f>
        <v/>
      </c>
      <c r="T4" s="10" t="str">
        <f>IF(ISNA(VLOOKUP(Q4,DataBase!$B$6:$N$160,13,FALSE)),"",VLOOKUP(Q4,DataBase!$B$6:$N$160,13,FALSE))</f>
        <v/>
      </c>
      <c r="V4" s="22" t="s">
        <v>74</v>
      </c>
      <c r="W4" s="2">
        <f>IF(ISNA(VLOOKUP(V4,DataBase!$B$6:$N$160,12,FALSE)),0,VLOOKUP(V4,DataBase!$B$6:$N$160,12,FALSE))</f>
        <v>0</v>
      </c>
      <c r="X4" s="2" t="str">
        <f>IF(ISNA(VLOOKUP(V4,DataBase!$B$6:$N$160,11,FALSE)),"",VLOOKUP(V4,DataBase!$B$6:$N$160,11,FALSE))</f>
        <v/>
      </c>
      <c r="Y4" s="10" t="str">
        <f>IF(ISNA(VLOOKUP(V4,DataBase!$B$6:$N$160,13,FALSE)),"",VLOOKUP(V4,DataBase!$B$6:$N$160,13,FALSE))</f>
        <v/>
      </c>
    </row>
    <row r="5" spans="2:25" x14ac:dyDescent="0.25">
      <c r="B5" s="17" t="s">
        <v>39</v>
      </c>
      <c r="C5" s="2">
        <f>IF(ISNA(VLOOKUP(B5,DataBase!$B$6:$N$160,12,FALSE)),0,VLOOKUP(B5,DataBase!$B$6:$N$160,12,FALSE))</f>
        <v>0</v>
      </c>
      <c r="D5" s="2" t="str">
        <f>IF(ISNA(VLOOKUP(B5,DataBase!$B$6:$N$160,11,FALSE)),"",VLOOKUP(B5,DataBase!$B$6:$N$160,11,FALSE))</f>
        <v/>
      </c>
      <c r="E5" s="10" t="str">
        <f>IF(ISNA(VLOOKUP(B5,DataBase!$B$6:$N$160,13,FALSE)),"",VLOOKUP(B5,DataBase!$B$6:$N$160,13,FALSE))</f>
        <v/>
      </c>
      <c r="G5" s="18" t="s">
        <v>48</v>
      </c>
      <c r="H5" s="2">
        <f ca="1">IF(ISNA(VLOOKUP(G5,DataBase!$B$6:$N$160,12,FALSE)),0,VLOOKUP(G5,DataBase!$B$6:$N$160,12,FALSE))</f>
        <v>29795</v>
      </c>
      <c r="I5" s="2">
        <f>IF(ISNA(VLOOKUP(G5,DataBase!$B$6:$N$160,11,FALSE)),"",VLOOKUP(G5,DataBase!$B$6:$N$160,11,FALSE))</f>
        <v>34</v>
      </c>
      <c r="J5" s="10" t="str">
        <f>IF(ISNA(VLOOKUP(G5,DataBase!$B$6:$N$160,13,FALSE)),"",VLOOKUP(G5,DataBase!$B$6:$N$160,13,FALSE))</f>
        <v>F</v>
      </c>
      <c r="L5" s="20" t="s">
        <v>50</v>
      </c>
      <c r="M5" s="2">
        <f>IF(ISNA(VLOOKUP(L5,DataBase!$B$6:$N$160,12,FALSE)),0,VLOOKUP(L5,DataBase!$B$6:$N$160,12,FALSE))</f>
        <v>0</v>
      </c>
      <c r="N5" s="2" t="str">
        <f>IF(ISNA(VLOOKUP(L5,DataBase!$B$6:$N$160,11,FALSE)),"",VLOOKUP(L5,DataBase!$B$6:$N$160,11,FALSE))</f>
        <v/>
      </c>
      <c r="O5" s="10" t="str">
        <f>IF(ISNA(VLOOKUP(L5,DataBase!$B$6:$N$160,13,FALSE)),"",VLOOKUP(L5,DataBase!$B$6:$N$160,13,FALSE))</f>
        <v/>
      </c>
      <c r="Q5" s="21" t="s">
        <v>112</v>
      </c>
      <c r="R5" s="2">
        <f>IF(ISNA(VLOOKUP(Q5,DataBase!$B$6:$N$160,12,FALSE)),0,VLOOKUP(Q5,DataBase!$B$6:$N$160,12,FALSE))</f>
        <v>0</v>
      </c>
      <c r="S5" s="2" t="str">
        <f>IF(ISNA(VLOOKUP(Q5,DataBase!$B$6:$N$160,11,FALSE)),"",VLOOKUP(Q5,DataBase!$B$6:$N$160,11,FALSE))</f>
        <v/>
      </c>
      <c r="T5" s="10" t="str">
        <f>IF(ISNA(VLOOKUP(Q5,DataBase!$B$6:$N$160,13,FALSE)),"",VLOOKUP(Q5,DataBase!$B$6:$N$160,13,FALSE))</f>
        <v/>
      </c>
      <c r="V5" s="22" t="s">
        <v>67</v>
      </c>
      <c r="W5" s="2">
        <f>IF(ISNA(VLOOKUP(V5,DataBase!$B$6:$N$160,12,FALSE)),0,VLOOKUP(V5,DataBase!$B$6:$N$160,12,FALSE))</f>
        <v>0</v>
      </c>
      <c r="X5" s="2" t="str">
        <f>IF(ISNA(VLOOKUP(V5,DataBase!$B$6:$N$160,11,FALSE)),"",VLOOKUP(V5,DataBase!$B$6:$N$160,11,FALSE))</f>
        <v/>
      </c>
      <c r="Y5" s="10" t="str">
        <f>IF(ISNA(VLOOKUP(V5,DataBase!$B$6:$N$160,13,FALSE)),"",VLOOKUP(V5,DataBase!$B$6:$N$160,13,FALSE))</f>
        <v/>
      </c>
    </row>
    <row r="6" spans="2:25" x14ac:dyDescent="0.25">
      <c r="B6" s="17" t="s">
        <v>29</v>
      </c>
      <c r="C6" s="2">
        <f>IF(ISNA(VLOOKUP(B6,DataBase!$B$6:$N$160,12,FALSE)),0,VLOOKUP(B6,DataBase!$B$6:$N$160,12,FALSE))</f>
        <v>0</v>
      </c>
      <c r="D6" s="2" t="str">
        <f>IF(ISNA(VLOOKUP(B6,DataBase!$B$6:$N$160,11,FALSE)),"",VLOOKUP(B6,DataBase!$B$6:$N$160,11,FALSE))</f>
        <v/>
      </c>
      <c r="E6" s="10" t="str">
        <f>IF(ISNA(VLOOKUP(B6,DataBase!$B$6:$N$160,13,FALSE)),"",VLOOKUP(B6,DataBase!$B$6:$N$160,13,FALSE))</f>
        <v/>
      </c>
      <c r="G6" s="18" t="s">
        <v>29</v>
      </c>
      <c r="H6" s="2">
        <f>IF(ISNA(VLOOKUP(G6,DataBase!$B$6:$N$160,12,FALSE)),0,VLOOKUP(G6,DataBase!$B$6:$N$160,12,FALSE))</f>
        <v>0</v>
      </c>
      <c r="I6" s="2" t="str">
        <f>IF(ISNA(VLOOKUP(G6,DataBase!$B$6:$N$160,11,FALSE)),"",VLOOKUP(G6,DataBase!$B$6:$N$160,11,FALSE))</f>
        <v/>
      </c>
      <c r="J6" s="10" t="str">
        <f>IF(ISNA(VLOOKUP(G6,DataBase!$B$6:$N$160,13,FALSE)),"",VLOOKUP(G6,DataBase!$B$6:$N$160,13,FALSE))</f>
        <v/>
      </c>
      <c r="L6" s="20" t="s">
        <v>14</v>
      </c>
      <c r="M6" s="2">
        <f>IF(ISNA(VLOOKUP(L6,DataBase!$B$6:$N$160,12,FALSE)),0,VLOOKUP(L6,DataBase!$B$6:$N$160,12,FALSE))</f>
        <v>0</v>
      </c>
      <c r="N6" s="2" t="str">
        <f>IF(ISNA(VLOOKUP(L6,DataBase!$B$6:$N$160,11,FALSE)),"",VLOOKUP(L6,DataBase!$B$6:$N$160,11,FALSE))</f>
        <v/>
      </c>
      <c r="O6" s="10" t="str">
        <f>IF(ISNA(VLOOKUP(L6,DataBase!$B$6:$N$160,13,FALSE)),"",VLOOKUP(L6,DataBase!$B$6:$N$160,13,FALSE))</f>
        <v/>
      </c>
      <c r="Q6" s="21" t="s">
        <v>29</v>
      </c>
      <c r="R6" s="2">
        <f>IF(ISNA(VLOOKUP(Q6,DataBase!$B$6:$N$160,12,FALSE)),0,VLOOKUP(Q6,DataBase!$B$6:$N$160,12,FALSE))</f>
        <v>0</v>
      </c>
      <c r="S6" s="2" t="str">
        <f>IF(ISNA(VLOOKUP(Q6,DataBase!$B$6:$N$160,11,FALSE)),"",VLOOKUP(Q6,DataBase!$B$6:$N$160,11,FALSE))</f>
        <v/>
      </c>
      <c r="T6" s="10" t="str">
        <f>IF(ISNA(VLOOKUP(Q6,DataBase!$B$6:$N$160,13,FALSE)),"",VLOOKUP(Q6,DataBase!$B$6:$N$160,13,FALSE))</f>
        <v/>
      </c>
      <c r="V6" s="22" t="s">
        <v>29</v>
      </c>
      <c r="W6" s="2">
        <f>IF(ISNA(VLOOKUP(V6,DataBase!$B$6:$N$160,12,FALSE)),0,VLOOKUP(V6,DataBase!$B$6:$N$160,12,FALSE))</f>
        <v>0</v>
      </c>
      <c r="X6" s="2" t="str">
        <f>IF(ISNA(VLOOKUP(V6,DataBase!$B$6:$N$160,11,FALSE)),"",VLOOKUP(V6,DataBase!$B$6:$N$160,11,FALSE))</f>
        <v/>
      </c>
      <c r="Y6" s="10" t="str">
        <f>IF(ISNA(VLOOKUP(V6,DataBase!$B$6:$N$160,13,FALSE)),"",VLOOKUP(V6,DataBase!$B$6:$N$160,13,FALSE))</f>
        <v/>
      </c>
    </row>
    <row r="7" spans="2:25" x14ac:dyDescent="0.25">
      <c r="B7" s="17" t="s">
        <v>79</v>
      </c>
      <c r="C7" s="2">
        <f>IF(ISNA(VLOOKUP(B7,DataBase!$B$6:$N$160,12,FALSE)),0,VLOOKUP(B7,DataBase!$B$6:$N$160,12,FALSE))</f>
        <v>0</v>
      </c>
      <c r="D7" s="2" t="str">
        <f>IF(ISNA(VLOOKUP(B7,DataBase!$B$6:$N$160,11,FALSE)),"",VLOOKUP(B7,DataBase!$B$6:$N$160,11,FALSE))</f>
        <v/>
      </c>
      <c r="E7" s="10" t="str">
        <f>IF(ISNA(VLOOKUP(B7,DataBase!$B$6:$N$160,13,FALSE)),"",VLOOKUP(B7,DataBase!$B$6:$N$160,13,FALSE))</f>
        <v/>
      </c>
      <c r="G7" s="18" t="s">
        <v>84</v>
      </c>
      <c r="H7" s="2">
        <f ca="1">IF(ISNA(VLOOKUP(G7,DataBase!$B$6:$N$160,12,FALSE)),0,VLOOKUP(G7,DataBase!$B$6:$N$160,12,FALSE))</f>
        <v>212399.99999999997</v>
      </c>
      <c r="I7" s="2">
        <f>IF(ISNA(VLOOKUP(G7,DataBase!$B$6:$N$160,11,FALSE)),"",VLOOKUP(G7,DataBase!$B$6:$N$160,11,FALSE))</f>
        <v>6</v>
      </c>
      <c r="J7" s="10" t="str">
        <f>IF(ISNA(VLOOKUP(G7,DataBase!$B$6:$N$160,13,FALSE)),"",VLOOKUP(G7,DataBase!$B$6:$N$160,13,FALSE))</f>
        <v>F</v>
      </c>
      <c r="L7" s="20" t="s">
        <v>113</v>
      </c>
      <c r="M7" s="2">
        <f>IF(ISNA(VLOOKUP(L7,DataBase!$B$6:$N$160,12,FALSE)),0,VLOOKUP(L7,DataBase!$B$6:$N$160,12,FALSE))</f>
        <v>0</v>
      </c>
      <c r="N7" s="2" t="str">
        <f>IF(ISNA(VLOOKUP(L7,DataBase!$B$6:$N$160,11,FALSE)),"",VLOOKUP(L7,DataBase!$B$6:$N$160,11,FALSE))</f>
        <v/>
      </c>
      <c r="O7" s="10" t="str">
        <f>IF(ISNA(VLOOKUP(L7,DataBase!$B$6:$N$160,13,FALSE)),"",VLOOKUP(L7,DataBase!$B$6:$N$160,13,FALSE))</f>
        <v/>
      </c>
      <c r="Q7" s="21" t="s">
        <v>113</v>
      </c>
      <c r="R7" s="2">
        <f>IF(ISNA(VLOOKUP(Q7,DataBase!$B$6:$N$160,12,FALSE)),0,VLOOKUP(Q7,DataBase!$B$6:$N$160,12,FALSE))</f>
        <v>0</v>
      </c>
      <c r="S7" s="2" t="str">
        <f>IF(ISNA(VLOOKUP(Q7,DataBase!$B$6:$N$160,11,FALSE)),"",VLOOKUP(Q7,DataBase!$B$6:$N$160,11,FALSE))</f>
        <v/>
      </c>
      <c r="T7" s="10" t="str">
        <f>IF(ISNA(VLOOKUP(Q7,DataBase!$B$6:$N$160,13,FALSE)),"",VLOOKUP(Q7,DataBase!$B$6:$N$160,13,FALSE))</f>
        <v/>
      </c>
      <c r="V7" t="s">
        <v>79</v>
      </c>
      <c r="W7" s="2">
        <f>IF(ISNA(VLOOKUP(V7,DataBase!$B$6:$N$160,12,FALSE)),0,VLOOKUP(V7,DataBase!$B$6:$N$160,12,FALSE))</f>
        <v>0</v>
      </c>
      <c r="X7" s="2" t="str">
        <f>IF(ISNA(VLOOKUP(V7,DataBase!$B$6:$N$160,11,FALSE)),"",VLOOKUP(V7,DataBase!$B$6:$N$160,11,FALSE))</f>
        <v/>
      </c>
      <c r="Y7" s="10" t="str">
        <f>IF(ISNA(VLOOKUP(V7,DataBase!$B$6:$N$160,13,FALSE)),"",VLOOKUP(V7,DataBase!$B$6:$N$160,13,FALSE))</f>
        <v/>
      </c>
    </row>
    <row r="8" spans="2:25" x14ac:dyDescent="0.25">
      <c r="B8" s="17" t="s">
        <v>49</v>
      </c>
      <c r="C8" s="2">
        <f>IF(ISNA(VLOOKUP(B8,DataBase!$B$6:$N$160,12,FALSE)),0,VLOOKUP(B8,DataBase!$B$6:$N$160,12,FALSE))</f>
        <v>0</v>
      </c>
      <c r="D8" s="2" t="str">
        <f>IF(ISNA(VLOOKUP(B8,DataBase!$B$6:$N$160,11,FALSE)),"",VLOOKUP(B8,DataBase!$B$6:$N$160,11,FALSE))</f>
        <v/>
      </c>
      <c r="E8" s="10" t="str">
        <f>IF(ISNA(VLOOKUP(B8,DataBase!$B$6:$N$160,13,FALSE)),"",VLOOKUP(B8,DataBase!$B$6:$N$160,13,FALSE))</f>
        <v/>
      </c>
      <c r="G8" s="18" t="s">
        <v>76</v>
      </c>
      <c r="H8" s="2">
        <f>IF(ISNA(VLOOKUP(G8,DataBase!$B$6:$N$160,12,FALSE)),0,VLOOKUP(G8,DataBase!$B$6:$N$160,12,FALSE))</f>
        <v>0</v>
      </c>
      <c r="I8" s="2" t="str">
        <f>IF(ISNA(VLOOKUP(G8,DataBase!$B$6:$N$160,11,FALSE)),"",VLOOKUP(G8,DataBase!$B$6:$N$160,11,FALSE))</f>
        <v/>
      </c>
      <c r="J8" s="10" t="str">
        <f>IF(ISNA(VLOOKUP(G8,DataBase!$B$6:$N$160,13,FALSE)),"",VLOOKUP(G8,DataBase!$B$6:$N$160,13,FALSE))</f>
        <v/>
      </c>
      <c r="L8" s="20" t="s">
        <v>49</v>
      </c>
      <c r="M8" s="2">
        <f>IF(ISNA(VLOOKUP(L8,DataBase!$B$6:$N$160,12,FALSE)),0,VLOOKUP(L8,DataBase!$B$6:$N$160,12,FALSE))</f>
        <v>0</v>
      </c>
      <c r="N8" s="2" t="str">
        <f>IF(ISNA(VLOOKUP(L8,DataBase!$B$6:$N$160,11,FALSE)),"",VLOOKUP(L8,DataBase!$B$6:$N$160,11,FALSE))</f>
        <v/>
      </c>
      <c r="O8" s="10" t="str">
        <f>IF(ISNA(VLOOKUP(L8,DataBase!$B$6:$N$160,13,FALSE)),"",VLOOKUP(L8,DataBase!$B$6:$N$160,13,FALSE))</f>
        <v/>
      </c>
      <c r="Q8" s="21" t="s">
        <v>90</v>
      </c>
      <c r="R8" s="2">
        <f>IF(ISNA(VLOOKUP(Q8,DataBase!$B$6:$N$160,12,FALSE)),0,VLOOKUP(Q8,DataBase!$B$6:$N$160,12,FALSE))</f>
        <v>0</v>
      </c>
      <c r="S8" s="2" t="str">
        <f>IF(ISNA(VLOOKUP(Q8,DataBase!$B$6:$N$160,11,FALSE)),"",VLOOKUP(Q8,DataBase!$B$6:$N$160,11,FALSE))</f>
        <v/>
      </c>
      <c r="T8" s="10" t="str">
        <f>IF(ISNA(VLOOKUP(Q8,DataBase!$B$6:$N$160,13,FALSE)),"",VLOOKUP(Q8,DataBase!$B$6:$N$160,13,FALSE))</f>
        <v/>
      </c>
      <c r="V8" s="22" t="s">
        <v>76</v>
      </c>
      <c r="W8" s="2">
        <f>IF(ISNA(VLOOKUP(V8,DataBase!$B$6:$N$160,12,FALSE)),0,VLOOKUP(V8,DataBase!$B$6:$N$160,12,FALSE))</f>
        <v>0</v>
      </c>
      <c r="X8" s="2" t="str">
        <f>IF(ISNA(VLOOKUP(V8,DataBase!$B$6:$N$160,11,FALSE)),"",VLOOKUP(V8,DataBase!$B$6:$N$160,11,FALSE))</f>
        <v/>
      </c>
      <c r="Y8" s="10" t="str">
        <f>IF(ISNA(VLOOKUP(V8,DataBase!$B$6:$N$160,13,FALSE)),"",VLOOKUP(V8,DataBase!$B$6:$N$160,13,FALSE))</f>
        <v/>
      </c>
    </row>
    <row r="9" spans="2:25" x14ac:dyDescent="0.25">
      <c r="B9" s="17" t="s">
        <v>92</v>
      </c>
      <c r="C9" s="2">
        <f>IF(ISNA(VLOOKUP(B9,DataBase!$B$6:$N$160,12,FALSE)),0,VLOOKUP(B9,DataBase!$B$6:$N$160,12,FALSE))</f>
        <v>0</v>
      </c>
      <c r="D9" s="2" t="str">
        <f>IF(ISNA(VLOOKUP(B9,DataBase!$B$6:$N$160,11,FALSE)),"",VLOOKUP(B9,DataBase!$B$6:$N$160,11,FALSE))</f>
        <v/>
      </c>
      <c r="E9" s="10" t="str">
        <f>IF(ISNA(VLOOKUP(B9,DataBase!$B$6:$N$160,13,FALSE)),"",VLOOKUP(B9,DataBase!$B$6:$N$160,13,FALSE))</f>
        <v/>
      </c>
      <c r="G9" s="18" t="s">
        <v>92</v>
      </c>
      <c r="H9" s="2">
        <f>IF(ISNA(VLOOKUP(G9,DataBase!$B$6:$N$160,12,FALSE)),0,VLOOKUP(G9,DataBase!$B$6:$N$160,12,FALSE))</f>
        <v>0</v>
      </c>
      <c r="I9" s="2" t="str">
        <f>IF(ISNA(VLOOKUP(G9,DataBase!$B$6:$N$160,11,FALSE)),"",VLOOKUP(G9,DataBase!$B$6:$N$160,11,FALSE))</f>
        <v/>
      </c>
      <c r="J9" s="10" t="str">
        <f>IF(ISNA(VLOOKUP(G9,DataBase!$B$6:$N$160,13,FALSE)),"",VLOOKUP(G9,DataBase!$B$6:$N$160,13,FALSE))</f>
        <v/>
      </c>
      <c r="L9" s="20" t="s">
        <v>107</v>
      </c>
      <c r="M9" s="2">
        <f>IF(ISNA(VLOOKUP(L9,DataBase!$B$6:$N$160,12,FALSE)),0,VLOOKUP(L9,DataBase!$B$6:$N$160,12,FALSE))</f>
        <v>0</v>
      </c>
      <c r="N9" s="2" t="str">
        <f>IF(ISNA(VLOOKUP(L9,DataBase!$B$6:$N$160,11,FALSE)),"",VLOOKUP(L9,DataBase!$B$6:$N$160,11,FALSE))</f>
        <v/>
      </c>
      <c r="O9" s="10" t="str">
        <f>IF(ISNA(VLOOKUP(L9,DataBase!$B$6:$N$160,13,FALSE)),"",VLOOKUP(L9,DataBase!$B$6:$N$160,13,FALSE))</f>
        <v/>
      </c>
      <c r="Q9" s="21" t="s">
        <v>92</v>
      </c>
      <c r="R9" s="2">
        <f>IF(ISNA(VLOOKUP(Q9,DataBase!$B$6:$N$160,12,FALSE)),0,VLOOKUP(Q9,DataBase!$B$6:$N$160,12,FALSE))</f>
        <v>0</v>
      </c>
      <c r="S9" s="2" t="str">
        <f>IF(ISNA(VLOOKUP(Q9,DataBase!$B$6:$N$160,11,FALSE)),"",VLOOKUP(Q9,DataBase!$B$6:$N$160,11,FALSE))</f>
        <v/>
      </c>
      <c r="T9" s="10" t="str">
        <f>IF(ISNA(VLOOKUP(Q9,DataBase!$B$6:$N$160,13,FALSE)),"",VLOOKUP(Q9,DataBase!$B$6:$N$160,13,FALSE))</f>
        <v/>
      </c>
      <c r="V9" s="22" t="s">
        <v>92</v>
      </c>
      <c r="W9" s="2">
        <f>IF(ISNA(VLOOKUP(V9,DataBase!$B$6:$N$160,12,FALSE)),0,VLOOKUP(V9,DataBase!$B$6:$N$160,12,FALSE))</f>
        <v>0</v>
      </c>
      <c r="X9" s="2" t="str">
        <f>IF(ISNA(VLOOKUP(V9,DataBase!$B$6:$N$160,11,FALSE)),"",VLOOKUP(V9,DataBase!$B$6:$N$160,11,FALSE))</f>
        <v/>
      </c>
      <c r="Y9" s="10" t="str">
        <f>IF(ISNA(VLOOKUP(V9,DataBase!$B$6:$N$160,13,FALSE)),"",VLOOKUP(V9,DataBase!$B$6:$N$160,13,FALSE))</f>
        <v/>
      </c>
    </row>
    <row r="10" spans="2:25" x14ac:dyDescent="0.25">
      <c r="B10" s="17" t="s">
        <v>20</v>
      </c>
      <c r="C10" s="2">
        <f>IF(ISNA(VLOOKUP(B10,DataBase!$B$6:$N$160,12,FALSE)),0,VLOOKUP(B10,DataBase!$B$6:$N$160,12,FALSE))</f>
        <v>0</v>
      </c>
      <c r="D10" s="2" t="str">
        <f>IF(ISNA(VLOOKUP(B10,DataBase!$B$6:$N$160,11,FALSE)),"",VLOOKUP(B10,DataBase!$B$6:$N$160,11,FALSE))</f>
        <v/>
      </c>
      <c r="E10" s="10" t="str">
        <f>IF(ISNA(VLOOKUP(B10,DataBase!$B$6:$N$160,13,FALSE)),"",VLOOKUP(B10,DataBase!$B$6:$N$160,13,FALSE))</f>
        <v/>
      </c>
      <c r="G10" s="18" t="s">
        <v>46</v>
      </c>
      <c r="H10" s="2">
        <f>IF(ISNA(VLOOKUP(G10,DataBase!$B$6:$N$160,12,FALSE)),0,VLOOKUP(G10,DataBase!$B$6:$N$160,12,FALSE))</f>
        <v>0</v>
      </c>
      <c r="I10" s="2" t="str">
        <f>IF(ISNA(VLOOKUP(G10,DataBase!$B$6:$N$160,11,FALSE)),"",VLOOKUP(G10,DataBase!$B$6:$N$160,11,FALSE))</f>
        <v/>
      </c>
      <c r="J10" s="10" t="str">
        <f>IF(ISNA(VLOOKUP(G10,DataBase!$B$6:$N$160,13,FALSE)),"",VLOOKUP(G10,DataBase!$B$6:$N$160,13,FALSE))</f>
        <v/>
      </c>
      <c r="L10" s="20" t="s">
        <v>16</v>
      </c>
      <c r="M10" s="2">
        <f>IF(ISNA(VLOOKUP(L10,DataBase!$B$6:$N$160,12,FALSE)),0,VLOOKUP(L10,DataBase!$B$6:$N$160,12,FALSE))</f>
        <v>0</v>
      </c>
      <c r="N10" s="2" t="str">
        <f>IF(ISNA(VLOOKUP(L10,DataBase!$B$6:$N$160,11,FALSE)),"",VLOOKUP(L10,DataBase!$B$6:$N$160,11,FALSE))</f>
        <v/>
      </c>
      <c r="O10" s="10" t="str">
        <f>IF(ISNA(VLOOKUP(L10,DataBase!$B$6:$N$160,13,FALSE)),"",VLOOKUP(L10,DataBase!$B$6:$N$160,13,FALSE))</f>
        <v/>
      </c>
      <c r="Q10" s="21" t="s">
        <v>46</v>
      </c>
      <c r="R10" s="2">
        <f>IF(ISNA(VLOOKUP(Q10,DataBase!$B$6:$N$160,12,FALSE)),0,VLOOKUP(Q10,DataBase!$B$6:$N$160,12,FALSE))</f>
        <v>0</v>
      </c>
      <c r="S10" s="2" t="str">
        <f>IF(ISNA(VLOOKUP(Q10,DataBase!$B$6:$N$160,11,FALSE)),"",VLOOKUP(Q10,DataBase!$B$6:$N$160,11,FALSE))</f>
        <v/>
      </c>
      <c r="T10" s="10" t="str">
        <f>IF(ISNA(VLOOKUP(Q10,DataBase!$B$6:$N$160,13,FALSE)),"",VLOOKUP(Q10,DataBase!$B$6:$N$160,13,FALSE))</f>
        <v/>
      </c>
      <c r="V10" s="22" t="s">
        <v>20</v>
      </c>
      <c r="W10" s="2">
        <f>IF(ISNA(VLOOKUP(V10,DataBase!$B$6:$N$160,12,FALSE)),0,VLOOKUP(V10,DataBase!$B$6:$N$160,12,FALSE))</f>
        <v>0</v>
      </c>
      <c r="X10" s="2" t="str">
        <f>IF(ISNA(VLOOKUP(V10,DataBase!$B$6:$N$160,11,FALSE)),"",VLOOKUP(V10,DataBase!$B$6:$N$160,11,FALSE))</f>
        <v/>
      </c>
      <c r="Y10" s="10" t="str">
        <f>IF(ISNA(VLOOKUP(V10,DataBase!$B$6:$N$160,13,FALSE)),"",VLOOKUP(V10,DataBase!$B$6:$N$160,13,FALSE))</f>
        <v/>
      </c>
    </row>
    <row r="11" spans="2:25" x14ac:dyDescent="0.25">
      <c r="B11" s="17" t="s">
        <v>47</v>
      </c>
      <c r="C11" s="2">
        <f>IF(ISNA(VLOOKUP(B11,DataBase!$B$6:$N$160,12,FALSE)),0,VLOOKUP(B11,DataBase!$B$6:$N$160,12,FALSE))</f>
        <v>0</v>
      </c>
      <c r="D11" s="2" t="str">
        <f>IF(ISNA(VLOOKUP(B11,DataBase!$B$6:$N$160,11,FALSE)),"",VLOOKUP(B11,DataBase!$B$6:$N$160,11,FALSE))</f>
        <v/>
      </c>
      <c r="E11" s="10" t="str">
        <f>IF(ISNA(VLOOKUP(B11,DataBase!$B$6:$N$160,13,FALSE)),"",VLOOKUP(B11,DataBase!$B$6:$N$160,13,FALSE))</f>
        <v/>
      </c>
      <c r="G11" s="18" t="s">
        <v>40</v>
      </c>
      <c r="H11" s="2">
        <f>IF(ISNA(VLOOKUP(G11,DataBase!$B$6:$N$160,12,FALSE)),0,VLOOKUP(G11,DataBase!$B$6:$N$160,12,FALSE))</f>
        <v>0</v>
      </c>
      <c r="I11" s="2" t="str">
        <f>IF(ISNA(VLOOKUP(G11,DataBase!$B$6:$N$160,11,FALSE)),"",VLOOKUP(G11,DataBase!$B$6:$N$160,11,FALSE))</f>
        <v/>
      </c>
      <c r="J11" s="10" t="str">
        <f>IF(ISNA(VLOOKUP(G11,DataBase!$B$6:$N$160,13,FALSE)),"",VLOOKUP(G11,DataBase!$B$6:$N$160,13,FALSE))</f>
        <v/>
      </c>
      <c r="L11" s="20" t="s">
        <v>40</v>
      </c>
      <c r="M11" s="2">
        <f>IF(ISNA(VLOOKUP(L11,DataBase!$B$6:$N$160,12,FALSE)),0,VLOOKUP(L11,DataBase!$B$6:$N$160,12,FALSE))</f>
        <v>0</v>
      </c>
      <c r="N11" s="2" t="str">
        <f>IF(ISNA(VLOOKUP(L11,DataBase!$B$6:$N$160,11,FALSE)),"",VLOOKUP(L11,DataBase!$B$6:$N$160,11,FALSE))</f>
        <v/>
      </c>
      <c r="O11" s="10" t="str">
        <f>IF(ISNA(VLOOKUP(L11,DataBase!$B$6:$N$160,13,FALSE)),"",VLOOKUP(L11,DataBase!$B$6:$N$160,13,FALSE))</f>
        <v/>
      </c>
      <c r="Q11" s="21" t="s">
        <v>28</v>
      </c>
      <c r="R11" s="2">
        <f ca="1">IF(ISNA(VLOOKUP(Q11,DataBase!$B$6:$N$160,12,FALSE)),0,VLOOKUP(Q11,DataBase!$B$6:$N$160,12,FALSE))</f>
        <v>519200</v>
      </c>
      <c r="S11" s="2">
        <f>IF(ISNA(VLOOKUP(Q11,DataBase!$B$6:$N$160,11,FALSE)),"",VLOOKUP(Q11,DataBase!$B$6:$N$160,11,FALSE))</f>
        <v>2</v>
      </c>
      <c r="T11" s="10" t="str">
        <f>IF(ISNA(VLOOKUP(Q11,DataBase!$B$6:$N$160,13,FALSE)),"",VLOOKUP(Q11,DataBase!$B$6:$N$160,13,FALSE))</f>
        <v>F</v>
      </c>
      <c r="V11" s="22" t="s">
        <v>40</v>
      </c>
      <c r="W11" s="2">
        <f>IF(ISNA(VLOOKUP(V11,DataBase!$B$6:$N$160,12,FALSE)),0,VLOOKUP(V11,DataBase!$B$6:$N$160,12,FALSE))</f>
        <v>0</v>
      </c>
      <c r="X11" s="2" t="str">
        <f>IF(ISNA(VLOOKUP(V11,DataBase!$B$6:$N$160,11,FALSE)),"",VLOOKUP(V11,DataBase!$B$6:$N$160,11,FALSE))</f>
        <v/>
      </c>
      <c r="Y11" s="10" t="str">
        <f>IF(ISNA(VLOOKUP(V11,DataBase!$B$6:$N$160,13,FALSE)),"",VLOOKUP(V11,DataBase!$B$6:$N$160,13,FALSE))</f>
        <v/>
      </c>
    </row>
    <row r="12" spans="2:25" x14ac:dyDescent="0.25">
      <c r="B12" s="17" t="s">
        <v>27</v>
      </c>
      <c r="C12" s="2">
        <f>IF(ISNA(VLOOKUP(B12,DataBase!$B$6:$N$160,12,FALSE)),0,VLOOKUP(B12,DataBase!$B$6:$N$160,12,FALSE))</f>
        <v>0</v>
      </c>
      <c r="D12" s="2" t="str">
        <f>IF(ISNA(VLOOKUP(B12,DataBase!$B$6:$N$160,11,FALSE)),"",VLOOKUP(B12,DataBase!$B$6:$N$160,11,FALSE))</f>
        <v/>
      </c>
      <c r="E12" s="10" t="str">
        <f>IF(ISNA(VLOOKUP(B12,DataBase!$B$6:$N$160,13,FALSE)),"",VLOOKUP(B12,DataBase!$B$6:$N$160,13,FALSE))</f>
        <v>MC</v>
      </c>
      <c r="G12" s="18" t="s">
        <v>65</v>
      </c>
      <c r="H12" s="2">
        <f>IF(ISNA(VLOOKUP(G12,DataBase!$B$6:$N$160,12,FALSE)),0,VLOOKUP(G12,DataBase!$B$6:$N$160,12,FALSE))</f>
        <v>0</v>
      </c>
      <c r="I12" s="2" t="str">
        <f>IF(ISNA(VLOOKUP(G12,DataBase!$B$6:$N$160,11,FALSE)),"",VLOOKUP(G12,DataBase!$B$6:$N$160,11,FALSE))</f>
        <v/>
      </c>
      <c r="J12" s="10" t="str">
        <f>IF(ISNA(VLOOKUP(G12,DataBase!$B$6:$N$160,13,FALSE)),"",VLOOKUP(G12,DataBase!$B$6:$N$160,13,FALSE))</f>
        <v/>
      </c>
      <c r="L12" s="20" t="s">
        <v>186</v>
      </c>
      <c r="M12" s="2">
        <f>IF(ISNA(VLOOKUP(L12,DataBase!$B$6:$N$160,12,FALSE)),0,VLOOKUP(L12,DataBase!$B$6:$N$160,12,FALSE))</f>
        <v>0</v>
      </c>
      <c r="N12" s="2" t="str">
        <f>IF(ISNA(VLOOKUP(L12,DataBase!$B$6:$N$160,11,FALSE)),"",VLOOKUP(L12,DataBase!$B$6:$N$160,11,FALSE))</f>
        <v/>
      </c>
      <c r="O12" s="10" t="str">
        <f>IF(ISNA(VLOOKUP(L12,DataBase!$B$6:$N$160,13,FALSE)),"",VLOOKUP(L12,DataBase!$B$6:$N$160,13,FALSE))</f>
        <v>MC</v>
      </c>
      <c r="Q12" s="21" t="s">
        <v>27</v>
      </c>
      <c r="R12" s="2">
        <f>IF(ISNA(VLOOKUP(Q12,DataBase!$B$6:$N$160,12,FALSE)),0,VLOOKUP(Q12,DataBase!$B$6:$N$160,12,FALSE))</f>
        <v>0</v>
      </c>
      <c r="S12" s="2" t="str">
        <f>IF(ISNA(VLOOKUP(Q12,DataBase!$B$6:$N$160,11,FALSE)),"",VLOOKUP(Q12,DataBase!$B$6:$N$160,11,FALSE))</f>
        <v/>
      </c>
      <c r="T12" s="10" t="str">
        <f>IF(ISNA(VLOOKUP(Q12,DataBase!$B$6:$N$160,13,FALSE)),"",VLOOKUP(Q12,DataBase!$B$6:$N$160,13,FALSE))</f>
        <v>MC</v>
      </c>
      <c r="V12" s="22" t="s">
        <v>65</v>
      </c>
      <c r="W12" s="2">
        <f>IF(ISNA(VLOOKUP(V12,DataBase!$B$6:$N$160,12,FALSE)),0,VLOOKUP(V12,DataBase!$B$6:$N$160,12,FALSE))</f>
        <v>0</v>
      </c>
      <c r="X12" s="2" t="str">
        <f>IF(ISNA(VLOOKUP(V12,DataBase!$B$6:$N$160,11,FALSE)),"",VLOOKUP(V12,DataBase!$B$6:$N$160,11,FALSE))</f>
        <v/>
      </c>
      <c r="Y12" s="10" t="str">
        <f>IF(ISNA(VLOOKUP(V12,DataBase!$B$6:$N$160,13,FALSE)),"",VLOOKUP(V12,DataBase!$B$6:$N$160,13,FALSE))</f>
        <v/>
      </c>
    </row>
    <row r="13" spans="2:25" x14ac:dyDescent="0.25">
      <c r="B13" s="17" t="s">
        <v>189</v>
      </c>
      <c r="C13" s="2">
        <f>IF(ISNA(VLOOKUP(B13,DataBase!$B$6:$N$160,12,FALSE)),0,VLOOKUP(B13,DataBase!$B$6:$N$160,12,FALSE))</f>
        <v>0</v>
      </c>
      <c r="D13" s="2" t="str">
        <f>IF(ISNA(VLOOKUP(B13,DataBase!$B$6:$N$160,11,FALSE)),"",VLOOKUP(B13,DataBase!$B$6:$N$160,11,FALSE))</f>
        <v/>
      </c>
      <c r="E13" s="10" t="str">
        <f>IF(ISNA(VLOOKUP(B13,DataBase!$B$6:$N$160,13,FALSE)),"",VLOOKUP(B13,DataBase!$B$6:$N$160,13,FALSE))</f>
        <v/>
      </c>
      <c r="G13" s="18" t="s">
        <v>189</v>
      </c>
      <c r="H13" s="2">
        <f>IF(ISNA(VLOOKUP(G13,DataBase!$B$6:$N$160,12,FALSE)),0,VLOOKUP(G13,DataBase!$B$6:$N$160,12,FALSE))</f>
        <v>0</v>
      </c>
      <c r="I13" s="2" t="str">
        <f>IF(ISNA(VLOOKUP(G13,DataBase!$B$6:$N$160,11,FALSE)),"",VLOOKUP(G13,DataBase!$B$6:$N$160,11,FALSE))</f>
        <v/>
      </c>
      <c r="J13" s="10" t="str">
        <f>IF(ISNA(VLOOKUP(G13,DataBase!$B$6:$N$160,13,FALSE)),"",VLOOKUP(G13,DataBase!$B$6:$N$160,13,FALSE))</f>
        <v/>
      </c>
      <c r="L13" s="20" t="s">
        <v>91</v>
      </c>
      <c r="M13" s="2">
        <f>IF(ISNA(VLOOKUP(L13,DataBase!$B$6:$N$160,12,FALSE)),0,VLOOKUP(L13,DataBase!$B$6:$N$160,12,FALSE))</f>
        <v>0</v>
      </c>
      <c r="N13" s="2" t="str">
        <f>IF(ISNA(VLOOKUP(L13,DataBase!$B$6:$N$160,11,FALSE)),"",VLOOKUP(L13,DataBase!$B$6:$N$160,11,FALSE))</f>
        <v/>
      </c>
      <c r="O13" s="10" t="str">
        <f>IF(ISNA(VLOOKUP(L13,DataBase!$B$6:$N$160,13,FALSE)),"",VLOOKUP(L13,DataBase!$B$6:$N$160,13,FALSE))</f>
        <v>MC</v>
      </c>
      <c r="Q13" s="21" t="s">
        <v>189</v>
      </c>
      <c r="R13" s="2">
        <f>IF(ISNA(VLOOKUP(Q13,DataBase!$B$6:$N$160,12,FALSE)),0,VLOOKUP(Q13,DataBase!$B$6:$N$160,12,FALSE))</f>
        <v>0</v>
      </c>
      <c r="S13" s="2" t="str">
        <f>IF(ISNA(VLOOKUP(Q13,DataBase!$B$6:$N$160,11,FALSE)),"",VLOOKUP(Q13,DataBase!$B$6:$N$160,11,FALSE))</f>
        <v/>
      </c>
      <c r="T13" s="10" t="str">
        <f>IF(ISNA(VLOOKUP(Q13,DataBase!$B$6:$N$160,13,FALSE)),"",VLOOKUP(Q13,DataBase!$B$6:$N$160,13,FALSE))</f>
        <v/>
      </c>
      <c r="V13" s="22" t="s">
        <v>91</v>
      </c>
      <c r="W13" s="2">
        <f>IF(ISNA(VLOOKUP(V13,DataBase!$B$6:$N$160,12,FALSE)),0,VLOOKUP(V13,DataBase!$B$6:$N$160,12,FALSE))</f>
        <v>0</v>
      </c>
      <c r="X13" s="2" t="str">
        <f>IF(ISNA(VLOOKUP(V13,DataBase!$B$6:$N$160,11,FALSE)),"",VLOOKUP(V13,DataBase!$B$6:$N$160,11,FALSE))</f>
        <v/>
      </c>
      <c r="Y13" s="10" t="str">
        <f>IF(ISNA(VLOOKUP(V13,DataBase!$B$6:$N$160,13,FALSE)),"",VLOOKUP(V13,DataBase!$B$6:$N$160,13,FALSE))</f>
        <v>MC</v>
      </c>
    </row>
    <row r="14" spans="2:25" x14ac:dyDescent="0.25">
      <c r="B14" s="17" t="s">
        <v>78</v>
      </c>
      <c r="C14" s="2">
        <f>IF(ISNA(VLOOKUP(B14,DataBase!$B$6:$N$160,12,FALSE)),0,VLOOKUP(B14,DataBase!$B$6:$N$160,12,FALSE))</f>
        <v>0</v>
      </c>
      <c r="D14" s="2" t="str">
        <f>IF(ISNA(VLOOKUP(B14,DataBase!$B$6:$N$160,11,FALSE)),"",VLOOKUP(B14,DataBase!$B$6:$N$160,11,FALSE))</f>
        <v/>
      </c>
      <c r="E14" s="10" t="str">
        <f>IF(ISNA(VLOOKUP(B14,DataBase!$B$6:$N$160,13,FALSE)),"",VLOOKUP(B14,DataBase!$B$6:$N$160,13,FALSE))</f>
        <v/>
      </c>
      <c r="G14" s="18" t="s">
        <v>191</v>
      </c>
      <c r="H14" s="2">
        <f>IF(ISNA(VLOOKUP(G14,DataBase!$B$6:$N$160,12,FALSE)),0,VLOOKUP(G14,DataBase!$B$6:$N$160,12,FALSE))</f>
        <v>0</v>
      </c>
      <c r="I14" s="2" t="str">
        <f>IF(ISNA(VLOOKUP(G14,DataBase!$B$6:$N$160,11,FALSE)),"",VLOOKUP(G14,DataBase!$B$6:$N$160,11,FALSE))</f>
        <v/>
      </c>
      <c r="J14" s="10" t="str">
        <f>IF(ISNA(VLOOKUP(G14,DataBase!$B$6:$N$160,13,FALSE)),"",VLOOKUP(G14,DataBase!$B$6:$N$160,13,FALSE))</f>
        <v/>
      </c>
      <c r="L14" s="20" t="s">
        <v>18</v>
      </c>
      <c r="M14" s="2">
        <f>IF(ISNA(VLOOKUP(L14,DataBase!$B$6:$N$160,12,FALSE)),0,VLOOKUP(L14,DataBase!$B$6:$N$160,12,FALSE))</f>
        <v>0</v>
      </c>
      <c r="N14" s="2" t="str">
        <f>IF(ISNA(VLOOKUP(L14,DataBase!$B$6:$N$160,11,FALSE)),"",VLOOKUP(L14,DataBase!$B$6:$N$160,11,FALSE))</f>
        <v/>
      </c>
      <c r="O14" s="10" t="str">
        <f>IF(ISNA(VLOOKUP(L14,DataBase!$B$6:$N$160,13,FALSE)),"",VLOOKUP(L14,DataBase!$B$6:$N$160,13,FALSE))</f>
        <v/>
      </c>
      <c r="Q14" s="21" t="s">
        <v>18</v>
      </c>
      <c r="R14" s="2">
        <f>IF(ISNA(VLOOKUP(Q14,DataBase!$B$6:$N$160,12,FALSE)),0,VLOOKUP(Q14,DataBase!$B$6:$N$160,12,FALSE))</f>
        <v>0</v>
      </c>
      <c r="S14" s="2" t="str">
        <f>IF(ISNA(VLOOKUP(Q14,DataBase!$B$6:$N$160,11,FALSE)),"",VLOOKUP(Q14,DataBase!$B$6:$N$160,11,FALSE))</f>
        <v/>
      </c>
      <c r="T14" s="10" t="str">
        <f>IF(ISNA(VLOOKUP(Q14,DataBase!$B$6:$N$160,13,FALSE)),"",VLOOKUP(Q14,DataBase!$B$6:$N$160,13,FALSE))</f>
        <v/>
      </c>
      <c r="V14" s="22" t="s">
        <v>19</v>
      </c>
      <c r="W14" s="2">
        <f>IF(ISNA(VLOOKUP(V14,DataBase!$B$6:$N$160,12,FALSE)),0,VLOOKUP(V14,DataBase!$B$6:$N$160,12,FALSE))</f>
        <v>0</v>
      </c>
      <c r="X14" s="2" t="str">
        <f>IF(ISNA(VLOOKUP(V14,DataBase!$B$6:$N$160,11,FALSE)),"",VLOOKUP(V14,DataBase!$B$6:$N$160,11,FALSE))</f>
        <v/>
      </c>
      <c r="Y14" s="10" t="str">
        <f>IF(ISNA(VLOOKUP(V14,DataBase!$B$6:$N$160,13,FALSE)),"",VLOOKUP(V14,DataBase!$B$6:$N$160,13,FALSE))</f>
        <v>MC</v>
      </c>
    </row>
    <row r="15" spans="2:25" x14ac:dyDescent="0.25">
      <c r="B15" s="17" t="s">
        <v>23</v>
      </c>
      <c r="C15" s="2">
        <f ca="1">IF(ISNA(VLOOKUP(B15,DataBase!$B$6:$N$160,12,FALSE)),0,VLOOKUP(B15,DataBase!$B$6:$N$160,12,FALSE))</f>
        <v>29795</v>
      </c>
      <c r="D15" s="2">
        <f>IF(ISNA(VLOOKUP(B15,DataBase!$B$6:$N$160,11,FALSE)),"",VLOOKUP(B15,DataBase!$B$6:$N$160,11,FALSE))</f>
        <v>34</v>
      </c>
      <c r="E15" s="10" t="str">
        <f>IF(ISNA(VLOOKUP(B15,DataBase!$B$6:$N$160,13,FALSE)),"",VLOOKUP(B15,DataBase!$B$6:$N$160,13,FALSE))</f>
        <v>F</v>
      </c>
      <c r="G15" s="18" t="s">
        <v>81</v>
      </c>
      <c r="H15" s="2">
        <f>IF(ISNA(VLOOKUP(G15,DataBase!$B$6:$N$160,12,FALSE)),0,VLOOKUP(G15,DataBase!$B$6:$N$160,12,FALSE))</f>
        <v>0</v>
      </c>
      <c r="I15" s="2" t="str">
        <f>IF(ISNA(VLOOKUP(G15,DataBase!$B$6:$N$160,11,FALSE)),"",VLOOKUP(G15,DataBase!$B$6:$N$160,11,FALSE))</f>
        <v/>
      </c>
      <c r="J15" s="10" t="str">
        <f>IF(ISNA(VLOOKUP(G15,DataBase!$B$6:$N$160,13,FALSE)),"",VLOOKUP(G15,DataBase!$B$6:$N$160,13,FALSE))</f>
        <v/>
      </c>
      <c r="L15" s="20" t="s">
        <v>81</v>
      </c>
      <c r="M15" s="2">
        <f>IF(ISNA(VLOOKUP(L15,DataBase!$B$6:$N$160,12,FALSE)),0,VLOOKUP(L15,DataBase!$B$6:$N$160,12,FALSE))</f>
        <v>0</v>
      </c>
      <c r="N15" s="2" t="str">
        <f>IF(ISNA(VLOOKUP(L15,DataBase!$B$6:$N$160,11,FALSE)),"",VLOOKUP(L15,DataBase!$B$6:$N$160,11,FALSE))</f>
        <v/>
      </c>
      <c r="O15" s="10" t="str">
        <f>IF(ISNA(VLOOKUP(L15,DataBase!$B$6:$N$160,13,FALSE)),"",VLOOKUP(L15,DataBase!$B$6:$N$160,13,FALSE))</f>
        <v/>
      </c>
      <c r="Q15" s="21" t="s">
        <v>32</v>
      </c>
      <c r="R15" s="2">
        <f ca="1">IF(ISNA(VLOOKUP(Q15,DataBase!$B$6:$N$160,12,FALSE)),0,VLOOKUP(Q15,DataBase!$B$6:$N$160,12,FALSE))</f>
        <v>39235</v>
      </c>
      <c r="S15" s="2">
        <f>IF(ISNA(VLOOKUP(Q15,DataBase!$B$6:$N$160,11,FALSE)),"",VLOOKUP(Q15,DataBase!$B$6:$N$160,11,FALSE))</f>
        <v>28</v>
      </c>
      <c r="T15" s="10" t="str">
        <f>IF(ISNA(VLOOKUP(Q15,DataBase!$B$6:$N$160,13,FALSE)),"",VLOOKUP(Q15,DataBase!$B$6:$N$160,13,FALSE))</f>
        <v>F</v>
      </c>
      <c r="V15" s="22" t="s">
        <v>32</v>
      </c>
      <c r="W15" s="2">
        <f ca="1">IF(ISNA(VLOOKUP(V15,DataBase!$B$6:$N$160,12,FALSE)),0,VLOOKUP(V15,DataBase!$B$6:$N$160,12,FALSE))</f>
        <v>39235</v>
      </c>
      <c r="X15" s="2">
        <f>IF(ISNA(VLOOKUP(V15,DataBase!$B$6:$N$160,11,FALSE)),"",VLOOKUP(V15,DataBase!$B$6:$N$160,11,FALSE))</f>
        <v>28</v>
      </c>
      <c r="Y15" s="10" t="str">
        <f>IF(ISNA(VLOOKUP(V15,DataBase!$B$6:$N$160,13,FALSE)),"",VLOOKUP(V15,DataBase!$B$6:$N$160,13,FALSE))</f>
        <v>F</v>
      </c>
    </row>
    <row r="16" spans="2:25" x14ac:dyDescent="0.25">
      <c r="B16" s="17" t="s">
        <v>109</v>
      </c>
      <c r="C16" s="2">
        <f>IF(ISNA(VLOOKUP(B16,DataBase!$B$6:$N$160,12,FALSE)),0,VLOOKUP(B16,DataBase!$B$6:$N$160,12,FALSE))</f>
        <v>0</v>
      </c>
      <c r="D16" s="2" t="str">
        <f>IF(ISNA(VLOOKUP(B16,DataBase!$B$6:$N$160,11,FALSE)),"",VLOOKUP(B16,DataBase!$B$6:$N$160,11,FALSE))</f>
        <v/>
      </c>
      <c r="E16" s="10" t="str">
        <f>IF(ISNA(VLOOKUP(B16,DataBase!$B$6:$N$160,13,FALSE)),"",VLOOKUP(B16,DataBase!$B$6:$N$160,13,FALSE))</f>
        <v>MC</v>
      </c>
      <c r="G16" s="18" t="s">
        <v>130</v>
      </c>
      <c r="H16" s="2">
        <f>IF(ISNA(VLOOKUP(G16,DataBase!$B$6:$N$160,12,FALSE)),0,VLOOKUP(G16,DataBase!$B$6:$N$160,12,FALSE))</f>
        <v>0</v>
      </c>
      <c r="I16" s="2" t="str">
        <f>IF(ISNA(VLOOKUP(G16,DataBase!$B$6:$N$160,11,FALSE)),"",VLOOKUP(G16,DataBase!$B$6:$N$160,11,FALSE))</f>
        <v/>
      </c>
      <c r="J16" s="10" t="str">
        <f>IF(ISNA(VLOOKUP(G16,DataBase!$B$6:$N$160,13,FALSE)),"",VLOOKUP(G16,DataBase!$B$6:$N$160,13,FALSE))</f>
        <v/>
      </c>
      <c r="L16" s="20" t="s">
        <v>64</v>
      </c>
      <c r="M16" s="2">
        <f>IF(ISNA(VLOOKUP(L16,DataBase!$B$6:$N$160,12,FALSE)),0,VLOOKUP(L16,DataBase!$B$6:$N$160,12,FALSE))</f>
        <v>0</v>
      </c>
      <c r="N16" s="2" t="str">
        <f>IF(ISNA(VLOOKUP(L16,DataBase!$B$6:$N$160,11,FALSE)),"",VLOOKUP(L16,DataBase!$B$6:$N$160,11,FALSE))</f>
        <v/>
      </c>
      <c r="O16" s="10" t="str">
        <f>IF(ISNA(VLOOKUP(L16,DataBase!$B$6:$N$160,13,FALSE)),"",VLOOKUP(L16,DataBase!$B$6:$N$160,13,FALSE))</f>
        <v/>
      </c>
      <c r="Q16" s="21" t="s">
        <v>83</v>
      </c>
      <c r="R16" s="2">
        <f>IF(ISNA(VLOOKUP(Q16,DataBase!$B$6:$N$160,12,FALSE)),0,VLOOKUP(Q16,DataBase!$B$6:$N$160,12,FALSE))</f>
        <v>0</v>
      </c>
      <c r="S16" s="2" t="str">
        <f>IF(ISNA(VLOOKUP(Q16,DataBase!$B$6:$N$160,11,FALSE)),"",VLOOKUP(Q16,DataBase!$B$6:$N$160,11,FALSE))</f>
        <v/>
      </c>
      <c r="T16" s="10" t="str">
        <f>IF(ISNA(VLOOKUP(Q16,DataBase!$B$6:$N$160,13,FALSE)),"",VLOOKUP(Q16,DataBase!$B$6:$N$160,13,FALSE))</f>
        <v/>
      </c>
      <c r="V16" s="22" t="s">
        <v>130</v>
      </c>
      <c r="W16" s="2">
        <f>IF(ISNA(VLOOKUP(V16,DataBase!$B$6:$N$160,12,FALSE)),0,VLOOKUP(V16,DataBase!$B$6:$N$160,12,FALSE))</f>
        <v>0</v>
      </c>
      <c r="X16" s="2" t="str">
        <f>IF(ISNA(VLOOKUP(V16,DataBase!$B$6:$N$160,11,FALSE)),"",VLOOKUP(V16,DataBase!$B$6:$N$160,11,FALSE))</f>
        <v/>
      </c>
      <c r="Y16" s="10" t="str">
        <f>IF(ISNA(VLOOKUP(V16,DataBase!$B$6:$N$160,13,FALSE)),"",VLOOKUP(V16,DataBase!$B$6:$N$160,13,FALSE))</f>
        <v/>
      </c>
    </row>
    <row r="17" spans="2:25" x14ac:dyDescent="0.25">
      <c r="B17" s="17" t="s">
        <v>140</v>
      </c>
      <c r="C17" s="2">
        <f>IF(ISNA(VLOOKUP(B17,DataBase!$B$6:$N$160,12,FALSE)),0,VLOOKUP(B17,DataBase!$B$6:$N$160,12,FALSE))</f>
        <v>0</v>
      </c>
      <c r="D17" s="2" t="str">
        <f>IF(ISNA(VLOOKUP(B17,DataBase!$B$6:$N$160,11,FALSE)),"",VLOOKUP(B17,DataBase!$B$6:$N$160,11,FALSE))</f>
        <v/>
      </c>
      <c r="E17" s="10" t="str">
        <f>IF(ISNA(VLOOKUP(B17,DataBase!$B$6:$N$160,13,FALSE)),"",VLOOKUP(B17,DataBase!$B$6:$N$160,13,FALSE))</f>
        <v/>
      </c>
      <c r="G17" s="18" t="s">
        <v>140</v>
      </c>
      <c r="H17" s="2">
        <f>IF(ISNA(VLOOKUP(G17,DataBase!$B$6:$N$160,12,FALSE)),0,VLOOKUP(G17,DataBase!$B$6:$N$160,12,FALSE))</f>
        <v>0</v>
      </c>
      <c r="I17" s="2" t="str">
        <f>IF(ISNA(VLOOKUP(G17,DataBase!$B$6:$N$160,11,FALSE)),"",VLOOKUP(G17,DataBase!$B$6:$N$160,11,FALSE))</f>
        <v/>
      </c>
      <c r="J17" s="10" t="str">
        <f>IF(ISNA(VLOOKUP(G17,DataBase!$B$6:$N$160,13,FALSE)),"",VLOOKUP(G17,DataBase!$B$6:$N$160,13,FALSE))</f>
        <v/>
      </c>
      <c r="L17" s="20" t="s">
        <v>195</v>
      </c>
      <c r="M17" s="2">
        <f ca="1">IF(ISNA(VLOOKUP(L17,DataBase!$B$6:$N$160,12,FALSE)),0,VLOOKUP(L17,DataBase!$B$6:$N$160,12,FALSE))</f>
        <v>64723</v>
      </c>
      <c r="N17" s="2">
        <f>IF(ISNA(VLOOKUP(L17,DataBase!$B$6:$N$160,11,FALSE)),"",VLOOKUP(L17,DataBase!$B$6:$N$160,11,FALSE))</f>
        <v>18</v>
      </c>
      <c r="O17" s="10" t="str">
        <f>IF(ISNA(VLOOKUP(L17,DataBase!$B$6:$N$160,13,FALSE)),"",VLOOKUP(L17,DataBase!$B$6:$N$160,13,FALSE))</f>
        <v>F</v>
      </c>
      <c r="Q17" s="21" t="s">
        <v>196</v>
      </c>
      <c r="R17" s="2">
        <f ca="1">IF(ISNA(VLOOKUP(Q17,DataBase!$B$6:$N$160,12,FALSE)),0,VLOOKUP(Q17,DataBase!$B$6:$N$160,12,FALSE))</f>
        <v>112100</v>
      </c>
      <c r="S17" s="2">
        <f>IF(ISNA(VLOOKUP(Q17,DataBase!$B$6:$N$160,11,FALSE)),"",VLOOKUP(Q17,DataBase!$B$6:$N$160,11,FALSE))</f>
        <v>12</v>
      </c>
      <c r="T17" s="10" t="str">
        <f>IF(ISNA(VLOOKUP(Q17,DataBase!$B$6:$N$160,13,FALSE)),"",VLOOKUP(Q17,DataBase!$B$6:$N$160,13,FALSE))</f>
        <v>F</v>
      </c>
      <c r="V17" s="22" t="s">
        <v>196</v>
      </c>
      <c r="W17" s="2">
        <f ca="1">IF(ISNA(VLOOKUP(V17,DataBase!$B$6:$N$160,12,FALSE)),0,VLOOKUP(V17,DataBase!$B$6:$N$160,12,FALSE))</f>
        <v>112100</v>
      </c>
      <c r="X17" s="2">
        <f>IF(ISNA(VLOOKUP(V17,DataBase!$B$6:$N$160,11,FALSE)),"",VLOOKUP(V17,DataBase!$B$6:$N$160,11,FALSE))</f>
        <v>12</v>
      </c>
      <c r="Y17" s="10" t="str">
        <f>IF(ISNA(VLOOKUP(V17,DataBase!$B$6:$N$160,13,FALSE)),"",VLOOKUP(V17,DataBase!$B$6:$N$160,13,FALSE))</f>
        <v>F</v>
      </c>
    </row>
    <row r="18" spans="2:25" x14ac:dyDescent="0.25">
      <c r="B18" s="17" t="s">
        <v>62</v>
      </c>
      <c r="C18" s="2">
        <f>IF(ISNA(VLOOKUP(B18,DataBase!$B$6:$N$160,12,FALSE)),0,VLOOKUP(B18,DataBase!$B$6:$N$160,12,FALSE))</f>
        <v>0</v>
      </c>
      <c r="D18" s="2" t="str">
        <f>IF(ISNA(VLOOKUP(B18,DataBase!$B$6:$N$160,11,FALSE)),"",VLOOKUP(B18,DataBase!$B$6:$N$160,11,FALSE))</f>
        <v/>
      </c>
      <c r="E18" s="10" t="str">
        <f>IF(ISNA(VLOOKUP(B18,DataBase!$B$6:$N$160,13,FALSE)),"",VLOOKUP(B18,DataBase!$B$6:$N$160,13,FALSE))</f>
        <v>MC</v>
      </c>
      <c r="G18" s="18" t="s">
        <v>124</v>
      </c>
      <c r="H18" s="2">
        <f>IF(ISNA(VLOOKUP(G18,DataBase!$B$6:$N$160,12,FALSE)),0,VLOOKUP(G18,DataBase!$B$6:$N$160,12,FALSE))</f>
        <v>0</v>
      </c>
      <c r="I18" s="2" t="str">
        <f>IF(ISNA(VLOOKUP(G18,DataBase!$B$6:$N$160,11,FALSE)),"",VLOOKUP(G18,DataBase!$B$6:$N$160,11,FALSE))</f>
        <v/>
      </c>
      <c r="J18" s="10" t="str">
        <f>IF(ISNA(VLOOKUP(G18,DataBase!$B$6:$N$160,13,FALSE)),"",VLOOKUP(G18,DataBase!$B$6:$N$160,13,FALSE))</f>
        <v>MC</v>
      </c>
      <c r="L18" s="20" t="s">
        <v>62</v>
      </c>
      <c r="M18" s="2">
        <f>IF(ISNA(VLOOKUP(L18,DataBase!$B$6:$N$160,12,FALSE)),0,VLOOKUP(L18,DataBase!$B$6:$N$160,12,FALSE))</f>
        <v>0</v>
      </c>
      <c r="N18" s="2" t="str">
        <f>IF(ISNA(VLOOKUP(L18,DataBase!$B$6:$N$160,11,FALSE)),"",VLOOKUP(L18,DataBase!$B$6:$N$160,11,FALSE))</f>
        <v/>
      </c>
      <c r="O18" s="10" t="str">
        <f>IF(ISNA(VLOOKUP(L18,DataBase!$B$6:$N$160,13,FALSE)),"",VLOOKUP(L18,DataBase!$B$6:$N$160,13,FALSE))</f>
        <v>MC</v>
      </c>
      <c r="Q18" s="21" t="s">
        <v>138</v>
      </c>
      <c r="R18" s="2">
        <f ca="1">IF(ISNA(VLOOKUP(Q18,DataBase!$B$6:$N$160,12,FALSE)),0,VLOOKUP(Q18,DataBase!$B$6:$N$160,12,FALSE))</f>
        <v>29795</v>
      </c>
      <c r="S18" s="2">
        <f>IF(ISNA(VLOOKUP(Q18,DataBase!$B$6:$N$160,11,FALSE)),"",VLOOKUP(Q18,DataBase!$B$6:$N$160,11,FALSE))</f>
        <v>34</v>
      </c>
      <c r="T18" s="10" t="str">
        <f>IF(ISNA(VLOOKUP(Q18,DataBase!$B$6:$N$160,13,FALSE)),"",VLOOKUP(Q18,DataBase!$B$6:$N$160,13,FALSE))</f>
        <v>F</v>
      </c>
      <c r="V18" s="22" t="s">
        <v>124</v>
      </c>
      <c r="W18" s="2">
        <f>IF(ISNA(VLOOKUP(V18,DataBase!$B$6:$N$160,12,FALSE)),0,VLOOKUP(V18,DataBase!$B$6:$N$160,12,FALSE))</f>
        <v>0</v>
      </c>
      <c r="X18" s="2" t="str">
        <f>IF(ISNA(VLOOKUP(V18,DataBase!$B$6:$N$160,11,FALSE)),"",VLOOKUP(V18,DataBase!$B$6:$N$160,11,FALSE))</f>
        <v/>
      </c>
      <c r="Y18" s="10" t="str">
        <f>IF(ISNA(VLOOKUP(V18,DataBase!$B$6:$N$160,13,FALSE)),"",VLOOKUP(V18,DataBase!$B$6:$N$160,13,FALSE))</f>
        <v>MC</v>
      </c>
    </row>
    <row r="19" spans="2:25" x14ac:dyDescent="0.25">
      <c r="B19" s="17" t="s">
        <v>200</v>
      </c>
      <c r="C19" s="2">
        <f ca="1">IF(ISNA(VLOOKUP(B19,DataBase!$B$6:$N$160,12,FALSE)),0,VLOOKUP(B19,DataBase!$B$6:$N$160,12,FALSE))</f>
        <v>64723</v>
      </c>
      <c r="D19" s="2">
        <f>IF(ISNA(VLOOKUP(B19,DataBase!$B$6:$N$160,11,FALSE)),"",VLOOKUP(B19,DataBase!$B$6:$N$160,11,FALSE))</f>
        <v>18</v>
      </c>
      <c r="E19" s="10" t="str">
        <f>IF(ISNA(VLOOKUP(B19,DataBase!$B$6:$N$160,13,FALSE)),"",VLOOKUP(B19,DataBase!$B$6:$N$160,13,FALSE))</f>
        <v>F</v>
      </c>
      <c r="G19" s="18" t="s">
        <v>114</v>
      </c>
      <c r="H19" s="2">
        <f>IF(ISNA(VLOOKUP(G19,DataBase!$B$6:$N$160,12,FALSE)),0,VLOOKUP(G19,DataBase!$B$6:$N$160,12,FALSE))</f>
        <v>0</v>
      </c>
      <c r="I19" s="2" t="str">
        <f>IF(ISNA(VLOOKUP(G19,DataBase!$B$6:$N$160,11,FALSE)),"",VLOOKUP(G19,DataBase!$B$6:$N$160,11,FALSE))</f>
        <v/>
      </c>
      <c r="J19" s="10" t="str">
        <f>IF(ISNA(VLOOKUP(G19,DataBase!$B$6:$N$160,13,FALSE)),"",VLOOKUP(G19,DataBase!$B$6:$N$160,13,FALSE))</f>
        <v/>
      </c>
      <c r="L19" s="20" t="s">
        <v>73</v>
      </c>
      <c r="M19" s="2">
        <f>IF(ISNA(VLOOKUP(L19,DataBase!$B$6:$N$160,12,FALSE)),0,VLOOKUP(L19,DataBase!$B$6:$N$160,12,FALSE))</f>
        <v>0</v>
      </c>
      <c r="N19" s="2" t="str">
        <f>IF(ISNA(VLOOKUP(L19,DataBase!$B$6:$N$160,11,FALSE)),"",VLOOKUP(L19,DataBase!$B$6:$N$160,11,FALSE))</f>
        <v/>
      </c>
      <c r="O19" s="10" t="str">
        <f>IF(ISNA(VLOOKUP(L19,DataBase!$B$6:$N$160,13,FALSE)),"",VLOOKUP(L19,DataBase!$B$6:$N$160,13,FALSE))</f>
        <v/>
      </c>
      <c r="Q19" s="21" t="s">
        <v>36</v>
      </c>
      <c r="R19" s="2">
        <f ca="1">IF(ISNA(VLOOKUP(Q19,DataBase!$B$6:$N$160,12,FALSE)),0,VLOOKUP(Q19,DataBase!$B$6:$N$160,12,FALSE))</f>
        <v>519200</v>
      </c>
      <c r="S19" s="2">
        <f>IF(ISNA(VLOOKUP(Q19,DataBase!$B$6:$N$160,11,FALSE)),"",VLOOKUP(Q19,DataBase!$B$6:$N$160,11,FALSE))</f>
        <v>2</v>
      </c>
      <c r="T19" s="10" t="str">
        <f>IF(ISNA(VLOOKUP(Q19,DataBase!$B$6:$N$160,13,FALSE)),"",VLOOKUP(Q19,DataBase!$B$6:$N$160,13,FALSE))</f>
        <v>F</v>
      </c>
      <c r="V19" s="22" t="s">
        <v>36</v>
      </c>
      <c r="W19" s="2">
        <f ca="1">IF(ISNA(VLOOKUP(V19,DataBase!$B$6:$N$160,12,FALSE)),0,VLOOKUP(V19,DataBase!$B$6:$N$160,12,FALSE))</f>
        <v>519200</v>
      </c>
      <c r="X19" s="2">
        <f>IF(ISNA(VLOOKUP(V19,DataBase!$B$6:$N$160,11,FALSE)),"",VLOOKUP(V19,DataBase!$B$6:$N$160,11,FALSE))</f>
        <v>2</v>
      </c>
      <c r="Y19" s="10" t="str">
        <f>IF(ISNA(VLOOKUP(V19,DataBase!$B$6:$N$160,13,FALSE)),"",VLOOKUP(V19,DataBase!$B$6:$N$160,13,FALSE))</f>
        <v>F</v>
      </c>
    </row>
    <row r="20" spans="2:25" x14ac:dyDescent="0.25">
      <c r="B20" s="17" t="s">
        <v>42</v>
      </c>
      <c r="C20" s="2">
        <f>IF(ISNA(VLOOKUP(B20,DataBase!$B$6:$N$160,12,FALSE)),0,VLOOKUP(B20,DataBase!$B$6:$N$160,12,FALSE))</f>
        <v>0</v>
      </c>
      <c r="D20" s="2" t="str">
        <f>IF(ISNA(VLOOKUP(B20,DataBase!$B$6:$N$160,11,FALSE)),"",VLOOKUP(B20,DataBase!$B$6:$N$160,11,FALSE))</f>
        <v/>
      </c>
      <c r="E20" s="10" t="str">
        <f>IF(ISNA(VLOOKUP(B20,DataBase!$B$6:$N$160,13,FALSE)),"",VLOOKUP(B20,DataBase!$B$6:$N$160,13,FALSE))</f>
        <v>MC</v>
      </c>
      <c r="G20" s="18" t="s">
        <v>42</v>
      </c>
      <c r="H20" s="2">
        <f>IF(ISNA(VLOOKUP(G20,DataBase!$B$6:$N$160,12,FALSE)),0,VLOOKUP(G20,DataBase!$B$6:$N$160,12,FALSE))</f>
        <v>0</v>
      </c>
      <c r="I20" s="2" t="str">
        <f>IF(ISNA(VLOOKUP(G20,DataBase!$B$6:$N$160,11,FALSE)),"",VLOOKUP(G20,DataBase!$B$6:$N$160,11,FALSE))</f>
        <v/>
      </c>
      <c r="J20" s="10" t="str">
        <f>IF(ISNA(VLOOKUP(G20,DataBase!$B$6:$N$160,13,FALSE)),"",VLOOKUP(G20,DataBase!$B$6:$N$160,13,FALSE))</f>
        <v>MC</v>
      </c>
      <c r="L20" s="20" t="s">
        <v>137</v>
      </c>
      <c r="M20" s="2">
        <f>IF(ISNA(VLOOKUP(L20,DataBase!$B$6:$N$160,12,FALSE)),0,VLOOKUP(L20,DataBase!$B$6:$N$160,12,FALSE))</f>
        <v>0</v>
      </c>
      <c r="N20" s="2" t="str">
        <f>IF(ISNA(VLOOKUP(L20,DataBase!$B$6:$N$160,11,FALSE)),"",VLOOKUP(L20,DataBase!$B$6:$N$160,11,FALSE))</f>
        <v/>
      </c>
      <c r="O20" s="10" t="str">
        <f>IF(ISNA(VLOOKUP(L20,DataBase!$B$6:$N$160,13,FALSE)),"",VLOOKUP(L20,DataBase!$B$6:$N$160,13,FALSE))</f>
        <v/>
      </c>
      <c r="Q20" s="21" t="s">
        <v>137</v>
      </c>
      <c r="R20" s="2">
        <f>IF(ISNA(VLOOKUP(Q20,DataBase!$B$6:$N$160,12,FALSE)),0,VLOOKUP(Q20,DataBase!$B$6:$N$160,12,FALSE))</f>
        <v>0</v>
      </c>
      <c r="S20" s="2" t="str">
        <f>IF(ISNA(VLOOKUP(Q20,DataBase!$B$6:$N$160,11,FALSE)),"",VLOOKUP(Q20,DataBase!$B$6:$N$160,11,FALSE))</f>
        <v/>
      </c>
      <c r="T20" s="10" t="str">
        <f>IF(ISNA(VLOOKUP(Q20,DataBase!$B$6:$N$160,13,FALSE)),"",VLOOKUP(Q20,DataBase!$B$6:$N$160,13,FALSE))</f>
        <v/>
      </c>
      <c r="V20" s="22" t="s">
        <v>42</v>
      </c>
      <c r="W20" s="2">
        <f>IF(ISNA(VLOOKUP(V20,DataBase!$B$6:$N$160,12,FALSE)),0,VLOOKUP(V20,DataBase!$B$6:$N$160,12,FALSE))</f>
        <v>0</v>
      </c>
      <c r="X20" s="2" t="str">
        <f>IF(ISNA(VLOOKUP(V20,DataBase!$B$6:$N$160,11,FALSE)),"",VLOOKUP(V20,DataBase!$B$6:$N$160,11,FALSE))</f>
        <v/>
      </c>
      <c r="Y20" s="10" t="str">
        <f>IF(ISNA(VLOOKUP(V20,DataBase!$B$6:$N$160,13,FALSE)),"",VLOOKUP(V20,DataBase!$B$6:$N$160,13,FALSE))</f>
        <v>MC</v>
      </c>
    </row>
    <row r="21" spans="2:25" x14ac:dyDescent="0.25">
      <c r="B21" s="17" t="s">
        <v>71</v>
      </c>
      <c r="C21" s="2">
        <f ca="1">IF(ISNA(VLOOKUP(B21,DataBase!$B$6:$N$160,12,FALSE)),0,VLOOKUP(B21,DataBase!$B$6:$N$160,12,FALSE))</f>
        <v>12921</v>
      </c>
      <c r="D21" s="2">
        <f>IF(ISNA(VLOOKUP(B21,DataBase!$B$6:$N$160,11,FALSE)),"",VLOOKUP(B21,DataBase!$B$6:$N$160,11,FALSE))</f>
        <v>57</v>
      </c>
      <c r="E21" s="10" t="str">
        <f>IF(ISNA(VLOOKUP(B21,DataBase!$B$6:$N$160,13,FALSE)),"",VLOOKUP(B21,DataBase!$B$6:$N$160,13,FALSE))</f>
        <v>F</v>
      </c>
      <c r="G21" s="18" t="s">
        <v>71</v>
      </c>
      <c r="H21" s="2">
        <f ca="1">IF(ISNA(VLOOKUP(G21,DataBase!$B$6:$N$160,12,FALSE)),0,VLOOKUP(G21,DataBase!$B$6:$N$160,12,FALSE))</f>
        <v>12921</v>
      </c>
      <c r="I21" s="2">
        <f>IF(ISNA(VLOOKUP(G21,DataBase!$B$6:$N$160,11,FALSE)),"",VLOOKUP(G21,DataBase!$B$6:$N$160,11,FALSE))</f>
        <v>57</v>
      </c>
      <c r="J21" s="10" t="str">
        <f>IF(ISNA(VLOOKUP(G21,DataBase!$B$6:$N$160,13,FALSE)),"",VLOOKUP(G21,DataBase!$B$6:$N$160,13,FALSE))</f>
        <v>F</v>
      </c>
      <c r="L21" s="20" t="s">
        <v>80</v>
      </c>
      <c r="M21" s="2">
        <f ca="1">IF(ISNA(VLOOKUP(L21,DataBase!$B$6:$N$160,12,FALSE)),0,VLOOKUP(L21,DataBase!$B$6:$N$160,12,FALSE))</f>
        <v>19663.090909090908</v>
      </c>
      <c r="N21" s="2">
        <f>IF(ISNA(VLOOKUP(L21,DataBase!$B$6:$N$160,11,FALSE)),"",VLOOKUP(L21,DataBase!$B$6:$N$160,11,FALSE))</f>
        <v>40</v>
      </c>
      <c r="O21" s="10" t="str">
        <f>IF(ISNA(VLOOKUP(L21,DataBase!$B$6:$N$160,13,FALSE)),"",VLOOKUP(L21,DataBase!$B$6:$N$160,13,FALSE))</f>
        <v>F</v>
      </c>
      <c r="Q21" s="21" t="s">
        <v>72</v>
      </c>
      <c r="R21" s="2">
        <f ca="1">IF(ISNA(VLOOKUP(Q21,DataBase!$B$6:$N$160,12,FALSE)),0,VLOOKUP(Q21,DataBase!$B$6:$N$160,12,FALSE))</f>
        <v>64723</v>
      </c>
      <c r="S21" s="2">
        <f>IF(ISNA(VLOOKUP(Q21,DataBase!$B$6:$N$160,11,FALSE)),"",VLOOKUP(Q21,DataBase!$B$6:$N$160,11,FALSE))</f>
        <v>18</v>
      </c>
      <c r="T21" s="10" t="str">
        <f>IF(ISNA(VLOOKUP(Q21,DataBase!$B$6:$N$160,13,FALSE)),"",VLOOKUP(Q21,DataBase!$B$6:$N$160,13,FALSE))</f>
        <v>F</v>
      </c>
      <c r="V21" s="22" t="s">
        <v>33</v>
      </c>
      <c r="W21" s="2">
        <f>IF(ISNA(VLOOKUP(V21,DataBase!$B$6:$N$160,12,FALSE)),0,VLOOKUP(V21,DataBase!$B$6:$N$160,12,FALSE))</f>
        <v>0</v>
      </c>
      <c r="X21" s="2" t="str">
        <f>IF(ISNA(VLOOKUP(V21,DataBase!$B$6:$N$160,11,FALSE)),"",VLOOKUP(V21,DataBase!$B$6:$N$160,11,FALSE))</f>
        <v/>
      </c>
      <c r="Y21" s="10" t="str">
        <f>IF(ISNA(VLOOKUP(V21,DataBase!$B$6:$N$160,13,FALSE)),"",VLOOKUP(V21,DataBase!$B$6:$N$160,13,FALSE))</f>
        <v/>
      </c>
    </row>
    <row r="22" spans="2:25" x14ac:dyDescent="0.25">
      <c r="B22" s="17" t="s">
        <v>120</v>
      </c>
      <c r="C22" s="2">
        <f>IF(ISNA(VLOOKUP(B22,DataBase!$B$6:$N$160,12,FALSE)),0,VLOOKUP(B22,DataBase!$B$6:$N$160,12,FALSE))</f>
        <v>0</v>
      </c>
      <c r="D22" s="2" t="str">
        <f>IF(ISNA(VLOOKUP(B22,DataBase!$B$6:$N$160,11,FALSE)),"",VLOOKUP(B22,DataBase!$B$6:$N$160,11,FALSE))</f>
        <v/>
      </c>
      <c r="E22" s="10" t="str">
        <f>IF(ISNA(VLOOKUP(B22,DataBase!$B$6:$N$160,13,FALSE)),"",VLOOKUP(B22,DataBase!$B$6:$N$160,13,FALSE))</f>
        <v/>
      </c>
      <c r="G22" s="18" t="s">
        <v>120</v>
      </c>
      <c r="H22" s="2">
        <f>IF(ISNA(VLOOKUP(G22,DataBase!$B$6:$N$160,12,FALSE)),0,VLOOKUP(G22,DataBase!$B$6:$N$160,12,FALSE))</f>
        <v>0</v>
      </c>
      <c r="I22" s="2" t="str">
        <f>IF(ISNA(VLOOKUP(G22,DataBase!$B$6:$N$160,11,FALSE)),"",VLOOKUP(G22,DataBase!$B$6:$N$160,11,FALSE))</f>
        <v/>
      </c>
      <c r="J22" s="10" t="str">
        <f>IF(ISNA(VLOOKUP(G22,DataBase!$B$6:$N$160,13,FALSE)),"",VLOOKUP(G22,DataBase!$B$6:$N$160,13,FALSE))</f>
        <v/>
      </c>
      <c r="L22" s="20" t="s">
        <v>75</v>
      </c>
      <c r="M22" s="2">
        <f ca="1">IF(ISNA(VLOOKUP(L22,DataBase!$B$6:$N$160,12,FALSE)),0,VLOOKUP(L22,DataBase!$B$6:$N$160,12,FALSE))</f>
        <v>11918</v>
      </c>
      <c r="N22" s="2">
        <f>IF(ISNA(VLOOKUP(L22,DataBase!$B$6:$N$160,11,FALSE)),"",VLOOKUP(L22,DataBase!$B$6:$N$160,11,FALSE))</f>
        <v>69</v>
      </c>
      <c r="O22" s="10" t="str">
        <f>IF(ISNA(VLOOKUP(L22,DataBase!$B$6:$N$160,13,FALSE)),"",VLOOKUP(L22,DataBase!$B$6:$N$160,13,FALSE))</f>
        <v>F</v>
      </c>
      <c r="Q22" s="21" t="s">
        <v>120</v>
      </c>
      <c r="R22" s="2">
        <f>IF(ISNA(VLOOKUP(Q22,DataBase!$B$6:$N$160,12,FALSE)),0,VLOOKUP(Q22,DataBase!$B$6:$N$160,12,FALSE))</f>
        <v>0</v>
      </c>
      <c r="S22" s="2" t="str">
        <f>IF(ISNA(VLOOKUP(Q22,DataBase!$B$6:$N$160,11,FALSE)),"",VLOOKUP(Q22,DataBase!$B$6:$N$160,11,FALSE))</f>
        <v/>
      </c>
      <c r="T22" s="10" t="str">
        <f>IF(ISNA(VLOOKUP(Q22,DataBase!$B$6:$N$160,13,FALSE)),"",VLOOKUP(Q22,DataBase!$B$6:$N$160,13,FALSE))</f>
        <v/>
      </c>
      <c r="V22" s="22" t="s">
        <v>120</v>
      </c>
      <c r="W22" s="2">
        <f>IF(ISNA(VLOOKUP(V22,DataBase!$B$6:$N$160,12,FALSE)),0,VLOOKUP(V22,DataBase!$B$6:$N$160,12,FALSE))</f>
        <v>0</v>
      </c>
      <c r="X22" s="2" t="str">
        <f>IF(ISNA(VLOOKUP(V22,DataBase!$B$6:$N$160,11,FALSE)),"",VLOOKUP(V22,DataBase!$B$6:$N$160,11,FALSE))</f>
        <v/>
      </c>
      <c r="Y22" s="10" t="str">
        <f>IF(ISNA(VLOOKUP(V22,DataBase!$B$6:$N$160,13,FALSE)),"",VLOOKUP(V22,DataBase!$B$6:$N$160,13,FALSE))</f>
        <v/>
      </c>
    </row>
    <row r="23" spans="2:25" x14ac:dyDescent="0.25">
      <c r="B23" s="26" t="s">
        <v>205</v>
      </c>
      <c r="C23" s="2">
        <f>IF(ISNA(VLOOKUP(B23,DataBase!$B$6:$N$160,12,FALSE)),0,VLOOKUP(B23,DataBase!$B$6:$N$160,12,FALSE))</f>
        <v>0</v>
      </c>
      <c r="D23" s="2" t="str">
        <f>IF(ISNA(VLOOKUP(B23,DataBase!$B$6:$N$160,11,FALSE)),"",VLOOKUP(B23,DataBase!$B$6:$N$160,11,FALSE))</f>
        <v/>
      </c>
      <c r="E23" s="10" t="str">
        <f>IF(ISNA(VLOOKUP(B23,DataBase!$B$6:$N$160,13,FALSE)),"",VLOOKUP(B23,DataBase!$B$6:$N$160,13,FALSE))</f>
        <v/>
      </c>
      <c r="G23" s="18" t="s">
        <v>205</v>
      </c>
      <c r="H23" s="2">
        <f>IF(ISNA(VLOOKUP(G23,DataBase!$B$6:$N$160,12,FALSE)),0,VLOOKUP(G23,DataBase!$B$6:$N$160,12,FALSE))</f>
        <v>0</v>
      </c>
      <c r="I23" s="2" t="str">
        <f>IF(ISNA(VLOOKUP(G23,DataBase!$B$6:$N$160,11,FALSE)),"",VLOOKUP(G23,DataBase!$B$6:$N$160,11,FALSE))</f>
        <v/>
      </c>
      <c r="J23" s="10" t="str">
        <f>IF(ISNA(VLOOKUP(G23,DataBase!$B$6:$N$160,13,FALSE)),"",VLOOKUP(G23,DataBase!$B$6:$N$160,13,FALSE))</f>
        <v/>
      </c>
      <c r="L23" s="20" t="s">
        <v>206</v>
      </c>
      <c r="M23" s="2">
        <f>IF(ISNA(VLOOKUP(L23,DataBase!$B$6:$N$160,12,FALSE)),0,VLOOKUP(L23,DataBase!$B$6:$N$160,12,FALSE))</f>
        <v>0</v>
      </c>
      <c r="N23" s="2" t="str">
        <f>IF(ISNA(VLOOKUP(L23,DataBase!$B$6:$N$160,11,FALSE)),"",VLOOKUP(L23,DataBase!$B$6:$N$160,11,FALSE))</f>
        <v/>
      </c>
      <c r="O23" s="10" t="str">
        <f>IF(ISNA(VLOOKUP(L23,DataBase!$B$6:$N$160,13,FALSE)),"",VLOOKUP(L23,DataBase!$B$6:$N$160,13,FALSE))</f>
        <v/>
      </c>
      <c r="Q23" s="21" t="s">
        <v>205</v>
      </c>
      <c r="R23" s="2">
        <f>IF(ISNA(VLOOKUP(Q23,DataBase!$B$6:$N$160,12,FALSE)),0,VLOOKUP(Q23,DataBase!$B$6:$N$160,12,FALSE))</f>
        <v>0</v>
      </c>
      <c r="S23" s="2" t="str">
        <f>IF(ISNA(VLOOKUP(Q23,DataBase!$B$6:$N$160,11,FALSE)),"",VLOOKUP(Q23,DataBase!$B$6:$N$160,11,FALSE))</f>
        <v/>
      </c>
      <c r="T23" s="10" t="str">
        <f>IF(ISNA(VLOOKUP(Q23,DataBase!$B$6:$N$160,13,FALSE)),"",VLOOKUP(Q23,DataBase!$B$6:$N$160,13,FALSE))</f>
        <v/>
      </c>
      <c r="V23" s="22" t="s">
        <v>205</v>
      </c>
      <c r="W23" s="2">
        <f>IF(ISNA(VLOOKUP(V23,DataBase!$B$6:$N$160,12,FALSE)),0,VLOOKUP(V23,DataBase!$B$6:$N$160,12,FALSE))</f>
        <v>0</v>
      </c>
      <c r="X23" s="2" t="str">
        <f>IF(ISNA(VLOOKUP(V23,DataBase!$B$6:$N$160,11,FALSE)),"",VLOOKUP(V23,DataBase!$B$6:$N$160,11,FALSE))</f>
        <v/>
      </c>
      <c r="Y23" s="10" t="str">
        <f>IF(ISNA(VLOOKUP(V23,DataBase!$B$6:$N$160,13,FALSE)),"",VLOOKUP(V23,DataBase!$B$6:$N$160,13,FALSE))</f>
        <v/>
      </c>
    </row>
    <row r="24" spans="2:25" s="59" customFormat="1" x14ac:dyDescent="0.25">
      <c r="B24" s="35" t="s">
        <v>210</v>
      </c>
      <c r="C24" s="60">
        <f>IF(ISNA(VLOOKUP(B24,DataBase!$B$6:$N$160,12,FALSE)),0,VLOOKUP(B24,DataBase!$B$6:$N$160,12,FALSE))</f>
        <v>0</v>
      </c>
      <c r="D24" s="60" t="str">
        <f>IF(ISNA(VLOOKUP(B24,DataBase!$B$6:$N$160,11,FALSE)),"",VLOOKUP(B24,DataBase!$B$6:$N$160,11,FALSE))</f>
        <v/>
      </c>
      <c r="E24" s="10" t="str">
        <f>IF(ISNA(VLOOKUP(B24,DataBase!$B$6:$N$160,13,FALSE)),"",VLOOKUP(B24,DataBase!$B$6:$N$160,13,FALSE))</f>
        <v>MC</v>
      </c>
      <c r="G24" s="35" t="s">
        <v>211</v>
      </c>
      <c r="H24" s="60">
        <f>IF(ISNA(VLOOKUP(G24,DataBase!$B$6:$N$160,12,FALSE)),0,VLOOKUP(G24,DataBase!$B$6:$N$160,12,FALSE))</f>
        <v>0</v>
      </c>
      <c r="I24" s="60" t="str">
        <f>IF(ISNA(VLOOKUP(G24,DataBase!$B$6:$N$160,11,FALSE)),"",VLOOKUP(G24,DataBase!$B$6:$N$160,11,FALSE))</f>
        <v/>
      </c>
      <c r="J24" s="10" t="str">
        <f>IF(ISNA(VLOOKUP(G24,DataBase!$B$6:$N$160,13,FALSE)),"",VLOOKUP(G24,DataBase!$B$6:$N$160,13,FALSE))</f>
        <v>MC</v>
      </c>
      <c r="L24" s="35" t="s">
        <v>212</v>
      </c>
      <c r="M24" s="60">
        <f>IF(ISNA(VLOOKUP(L24,DataBase!$B$6:$N$160,12,FALSE)),0,VLOOKUP(L24,DataBase!$B$6:$N$160,12,FALSE))</f>
        <v>0</v>
      </c>
      <c r="N24" s="60" t="str">
        <f>IF(ISNA(VLOOKUP(L24,DataBase!$B$6:$N$160,11,FALSE)),"",VLOOKUP(L24,DataBase!$B$6:$N$160,11,FALSE))</f>
        <v/>
      </c>
      <c r="O24" s="10" t="str">
        <f>IF(ISNA(VLOOKUP(L24,DataBase!$B$6:$N$160,13,FALSE)),"",VLOOKUP(L24,DataBase!$B$6:$N$160,13,FALSE))</f>
        <v/>
      </c>
      <c r="Q24" s="35" t="s">
        <v>213</v>
      </c>
      <c r="R24" s="60">
        <f>IF(ISNA(VLOOKUP(Q24,DataBase!$B$6:$N$160,12,FALSE)),0,VLOOKUP(Q24,DataBase!$B$6:$N$160,12,FALSE))</f>
        <v>0</v>
      </c>
      <c r="S24" s="60" t="str">
        <f>IF(ISNA(VLOOKUP(Q24,DataBase!$B$6:$N$160,11,FALSE)),"",VLOOKUP(Q24,DataBase!$B$6:$N$160,11,FALSE))</f>
        <v/>
      </c>
      <c r="T24" s="10" t="str">
        <f>IF(ISNA(VLOOKUP(Q24,DataBase!$B$6:$N$160,13,FALSE)),"",VLOOKUP(Q24,DataBase!$B$6:$N$160,13,FALSE))</f>
        <v/>
      </c>
      <c r="V24" s="35" t="s">
        <v>70</v>
      </c>
      <c r="W24" s="60">
        <f>IF(ISNA(VLOOKUP(V24,DataBase!$B$6:$N$160,12,FALSE)),0,VLOOKUP(V24,DataBase!$B$6:$N$160,12,FALSE))</f>
        <v>0</v>
      </c>
      <c r="X24" s="60" t="str">
        <f>IF(ISNA(VLOOKUP(V24,DataBase!$B$6:$N$160,11,FALSE)),"",VLOOKUP(V24,DataBase!$B$6:$N$160,11,FALSE))</f>
        <v/>
      </c>
      <c r="Y24" s="10" t="str">
        <f>IF(ISNA(VLOOKUP(V24,DataBase!$B$6:$N$160,13,FALSE)),"",VLOOKUP(V24,DataBase!$B$6:$N$160,13,FALSE))</f>
        <v>MC</v>
      </c>
    </row>
    <row r="25" spans="2:25" x14ac:dyDescent="0.25">
      <c r="B25" s="17"/>
      <c r="C25" s="2">
        <f>IF(ISNA(VLOOKUP(B25,DataBase!$B$6:$N$160,12,FALSE)),0,VLOOKUP(B25,DataBase!$B$6:$N$160,12,FALSE))</f>
        <v>0</v>
      </c>
      <c r="D25" s="2" t="str">
        <f>IF(ISNA(VLOOKUP(B25,DataBase!$B$6:$N$160,11,FALSE)),"",VLOOKUP(B25,DataBase!$B$6:$N$160,11,FALSE))</f>
        <v/>
      </c>
      <c r="E25" s="10" t="str">
        <f>IF(ISNA(VLOOKUP(B25,DataBase!$B$6:$N$160,13,FALSE)),"",VLOOKUP(B25,DataBase!$B$6:$N$160,13,FALSE))</f>
        <v/>
      </c>
      <c r="G25" s="18"/>
      <c r="H25" s="2">
        <f>IF(ISNA(VLOOKUP(G25,DataBase!$B$6:$N$160,12,FALSE)),0,VLOOKUP(G25,DataBase!$B$6:$N$160,12,FALSE))</f>
        <v>0</v>
      </c>
      <c r="I25" s="2" t="str">
        <f>IF(ISNA(VLOOKUP(G25,DataBase!$B$6:$N$160,11,FALSE)),"",VLOOKUP(G25,DataBase!$B$6:$N$160,11,FALSE))</f>
        <v/>
      </c>
      <c r="J25" s="10" t="str">
        <f>IF(ISNA(VLOOKUP(G25,DataBase!$B$6:$N$160,13,FALSE)),"",VLOOKUP(G25,DataBase!$B$6:$N$160,13,FALSE))</f>
        <v/>
      </c>
      <c r="L25" s="20"/>
      <c r="M25" s="2">
        <f>IF(ISNA(VLOOKUP(L25,DataBase!$B$6:$N$160,12,FALSE)),0,VLOOKUP(L25,DataBase!$B$6:$N$160,12,FALSE))</f>
        <v>0</v>
      </c>
      <c r="N25" s="2" t="str">
        <f>IF(ISNA(VLOOKUP(L25,DataBase!$B$6:$N$160,11,FALSE)),"",VLOOKUP(L25,DataBase!$B$6:$N$160,11,FALSE))</f>
        <v/>
      </c>
      <c r="O25" s="10" t="str">
        <f>IF(ISNA(VLOOKUP(L25,DataBase!$B$6:$N$160,13,FALSE)),"",VLOOKUP(L25,DataBase!$B$6:$N$160,13,FALSE))</f>
        <v/>
      </c>
      <c r="Q25" s="36"/>
      <c r="R25" s="2">
        <f>IF(ISNA(VLOOKUP(Q25,DataBase!$B$6:$N$160,12,FALSE)),0,VLOOKUP(Q25,DataBase!$B$6:$N$160,12,FALSE))</f>
        <v>0</v>
      </c>
      <c r="S25" s="2" t="str">
        <f>IF(ISNA(VLOOKUP(Q25,DataBase!$B$6:$N$160,11,FALSE)),"",VLOOKUP(Q25,DataBase!$B$6:$N$160,11,FALSE))</f>
        <v/>
      </c>
      <c r="T25" s="10" t="str">
        <f>IF(ISNA(VLOOKUP(Q25,DataBase!$B$6:$N$160,13,FALSE)),"",VLOOKUP(Q25,DataBase!$B$6:$N$160,13,FALSE))</f>
        <v/>
      </c>
      <c r="V25" s="61"/>
      <c r="W25" s="2">
        <f>IF(ISNA(VLOOKUP(V25,DataBase!$B$6:$N$160,12,FALSE)),0,VLOOKUP(V25,DataBase!$B$6:$N$160,12,FALSE))</f>
        <v>0</v>
      </c>
      <c r="X25" s="2" t="str">
        <f>IF(ISNA(VLOOKUP(V25,DataBase!$B$6:$N$160,11,FALSE)),"",VLOOKUP(V25,DataBase!$B$6:$N$160,11,FALSE))</f>
        <v/>
      </c>
      <c r="Y25" s="10" t="str">
        <f>IF(ISNA(VLOOKUP(V25,DataBase!$B$6:$N$160,13,FALSE)),"",VLOOKUP(V25,DataBase!$B$6:$N$160,13,FALSE))</f>
        <v/>
      </c>
    </row>
    <row r="26" spans="2:25" s="4" customFormat="1" x14ac:dyDescent="0.25">
      <c r="C26" s="5">
        <f ca="1">SUM(C4:C25)</f>
        <v>107439</v>
      </c>
      <c r="D26" s="5">
        <f>COUNTIF(D4:D25,"&lt;=70")</f>
        <v>3</v>
      </c>
      <c r="E26" s="5"/>
      <c r="H26" s="5">
        <f ca="1">SUM(H4:H25)</f>
        <v>255115.99999999997</v>
      </c>
      <c r="I26" s="5">
        <f>COUNTIF(I4:I25,"&lt;=70")</f>
        <v>3</v>
      </c>
      <c r="J26" s="5"/>
      <c r="M26" s="5">
        <f ca="1">SUM(M4:M25)</f>
        <v>96304.090909090912</v>
      </c>
      <c r="N26" s="5">
        <f>COUNTIF(N4:N25,"&lt;=70")</f>
        <v>3</v>
      </c>
      <c r="O26" s="5"/>
      <c r="R26" s="5">
        <f ca="1">SUM(R4:R25)</f>
        <v>1284253</v>
      </c>
      <c r="S26" s="5">
        <f>COUNTIF(S4:S25,"&lt;=70")</f>
        <v>6</v>
      </c>
      <c r="W26" s="5">
        <f ca="1">SUM(W4:W25)</f>
        <v>670535</v>
      </c>
      <c r="X26" s="5">
        <f>COUNTIF(X4:X25,"&lt;=70")</f>
        <v>3</v>
      </c>
    </row>
    <row r="28" spans="2:25" s="4" customFormat="1" x14ac:dyDescent="0.25">
      <c r="B28" s="6" t="s">
        <v>355</v>
      </c>
      <c r="C28" s="7" t="s">
        <v>7</v>
      </c>
      <c r="D28" s="7" t="s">
        <v>8</v>
      </c>
      <c r="E28" s="7" t="s">
        <v>13</v>
      </c>
      <c r="F28" s="6"/>
      <c r="G28" s="6" t="s">
        <v>356</v>
      </c>
      <c r="H28" s="7" t="s">
        <v>7</v>
      </c>
      <c r="I28" s="7" t="s">
        <v>8</v>
      </c>
      <c r="J28" s="7" t="s">
        <v>13</v>
      </c>
      <c r="K28" s="6"/>
      <c r="L28" s="6" t="s">
        <v>357</v>
      </c>
      <c r="M28" s="7" t="s">
        <v>7</v>
      </c>
      <c r="N28" s="7" t="s">
        <v>8</v>
      </c>
      <c r="O28" s="7" t="s">
        <v>13</v>
      </c>
      <c r="P28" s="6"/>
      <c r="Q28" s="6" t="s">
        <v>358</v>
      </c>
      <c r="R28" s="7" t="s">
        <v>7</v>
      </c>
      <c r="S28" s="7" t="s">
        <v>8</v>
      </c>
      <c r="T28" s="7" t="s">
        <v>13</v>
      </c>
      <c r="U28" s="6"/>
      <c r="V28" s="6" t="s">
        <v>359</v>
      </c>
      <c r="W28" s="7" t="s">
        <v>7</v>
      </c>
      <c r="X28" s="7" t="s">
        <v>8</v>
      </c>
      <c r="Y28" s="7" t="s">
        <v>13</v>
      </c>
    </row>
    <row r="29" spans="2:25" x14ac:dyDescent="0.25">
      <c r="B29" s="26" t="s">
        <v>128</v>
      </c>
      <c r="C29" s="2">
        <f>IF(ISNA(VLOOKUP(B29,DataBase!$B$6:$N$160,12,FALSE)),0,VLOOKUP(B29,DataBase!$B$6:$N$160,12,FALSE))</f>
        <v>0</v>
      </c>
      <c r="D29" s="2" t="str">
        <f>IF(ISNA(VLOOKUP(B29,DataBase!$B$6:$N$160,11,FALSE)),"",VLOOKUP(B29,DataBase!$B$6:$N$160,11,FALSE))</f>
        <v/>
      </c>
      <c r="E29" s="10" t="str">
        <f>IF(ISNA(VLOOKUP(B29,DataBase!$B$6:$N$160,13,FALSE)),"",VLOOKUP(B29,DataBase!$B$6:$N$160,13,FALSE))</f>
        <v/>
      </c>
      <c r="G29" s="24" t="s">
        <v>74</v>
      </c>
      <c r="H29" s="2">
        <f>IF(ISNA(VLOOKUP(G29,DataBase!$B$6:$N$160,12,FALSE)),0,VLOOKUP(G29,DataBase!$B$6:$N$160,12,FALSE))</f>
        <v>0</v>
      </c>
      <c r="I29" s="2" t="str">
        <f>IF(ISNA(VLOOKUP(G29,DataBase!$B$6:$N$160,11,FALSE)),"",VLOOKUP(G29,DataBase!$B$6:$N$160,11,FALSE))</f>
        <v/>
      </c>
      <c r="J29" s="10" t="str">
        <f>IF(ISNA(VLOOKUP(G29,DataBase!$B$6:$N$160,13,FALSE)),"",VLOOKUP(G29,DataBase!$B$6:$N$160,13,FALSE))</f>
        <v/>
      </c>
      <c r="L29" s="25" t="s">
        <v>128</v>
      </c>
      <c r="M29" s="2">
        <f>IF(ISNA(VLOOKUP(L29,DataBase!$B$6:$N$160,12,FALSE)),0,VLOOKUP(L29,DataBase!$B$6:$N$160,12,FALSE))</f>
        <v>0</v>
      </c>
      <c r="N29" s="2" t="str">
        <f>IF(ISNA(VLOOKUP(L29,DataBase!$B$6:$N$160,11,FALSE)),"",VLOOKUP(L29,DataBase!$B$6:$N$160,11,FALSE))</f>
        <v/>
      </c>
      <c r="O29" s="10" t="str">
        <f>IF(ISNA(VLOOKUP(L29,DataBase!$B$6:$N$160,13,FALSE)),"",VLOOKUP(L29,DataBase!$B$6:$N$160,13,FALSE))</f>
        <v/>
      </c>
      <c r="Q29" s="27" t="s">
        <v>74</v>
      </c>
      <c r="R29" s="2">
        <f>IF(ISNA(VLOOKUP(Q29,DataBase!$B$6:$N$160,12,FALSE)),0,VLOOKUP(Q29,DataBase!$B$6:$N$160,12,FALSE))</f>
        <v>0</v>
      </c>
      <c r="S29" s="2" t="str">
        <f>IF(ISNA(VLOOKUP(Q29,DataBase!$B$6:$N$160,11,FALSE)),"",VLOOKUP(Q29,DataBase!$B$6:$N$160,11,FALSE))</f>
        <v/>
      </c>
      <c r="T29" s="10" t="str">
        <f>IF(ISNA(VLOOKUP(Q29,DataBase!$B$6:$N$160,13,FALSE)),"",VLOOKUP(Q29,DataBase!$B$6:$N$160,13,FALSE))</f>
        <v/>
      </c>
      <c r="V29" s="28" t="s">
        <v>22</v>
      </c>
      <c r="W29" s="2">
        <f>IF(ISNA(VLOOKUP(V29,DataBase!$B$6:$N$160,12,FALSE)),0,VLOOKUP(V29,DataBase!$B$6:$N$160,12,FALSE))</f>
        <v>0</v>
      </c>
      <c r="X29" s="2" t="str">
        <f>IF(ISNA(VLOOKUP(V29,DataBase!$B$6:$N$160,11,FALSE)),"",VLOOKUP(V29,DataBase!$B$6:$N$160,11,FALSE))</f>
        <v/>
      </c>
      <c r="Y29" s="10" t="str">
        <f>IF(ISNA(VLOOKUP(V29,DataBase!$B$6:$N$160,13,FALSE)),"",VLOOKUP(V29,DataBase!$B$6:$N$160,13,FALSE))</f>
        <v/>
      </c>
    </row>
    <row r="30" spans="2:25" x14ac:dyDescent="0.25">
      <c r="B30" s="23" t="s">
        <v>48</v>
      </c>
      <c r="C30" s="2">
        <f ca="1">IF(ISNA(VLOOKUP(B30,DataBase!$B$6:$N$160,12,FALSE)),0,VLOOKUP(B30,DataBase!$B$6:$N$160,12,FALSE))</f>
        <v>29795</v>
      </c>
      <c r="D30" s="2">
        <f>IF(ISNA(VLOOKUP(B30,DataBase!$B$6:$N$160,11,FALSE)),"",VLOOKUP(B30,DataBase!$B$6:$N$160,11,FALSE))</f>
        <v>34</v>
      </c>
      <c r="E30" s="10" t="str">
        <f>IF(ISNA(VLOOKUP(B30,DataBase!$B$6:$N$160,13,FALSE)),"",VLOOKUP(B30,DataBase!$B$6:$N$160,13,FALSE))</f>
        <v>F</v>
      </c>
      <c r="G30" s="24" t="s">
        <v>39</v>
      </c>
      <c r="H30" s="2">
        <f>IF(ISNA(VLOOKUP(G30,DataBase!$B$6:$N$160,12,FALSE)),0,VLOOKUP(G30,DataBase!$B$6:$N$160,12,FALSE))</f>
        <v>0</v>
      </c>
      <c r="I30" s="2" t="str">
        <f>IF(ISNA(VLOOKUP(G30,DataBase!$B$6:$N$160,11,FALSE)),"",VLOOKUP(G30,DataBase!$B$6:$N$160,11,FALSE))</f>
        <v/>
      </c>
      <c r="J30" s="10" t="str">
        <f>IF(ISNA(VLOOKUP(G30,DataBase!$B$6:$N$160,13,FALSE)),"",VLOOKUP(G30,DataBase!$B$6:$N$160,13,FALSE))</f>
        <v/>
      </c>
      <c r="L30" s="25" t="s">
        <v>39</v>
      </c>
      <c r="M30" s="2">
        <f>IF(ISNA(VLOOKUP(L30,DataBase!$B$6:$N$160,12,FALSE)),0,VLOOKUP(L30,DataBase!$B$6:$N$160,12,FALSE))</f>
        <v>0</v>
      </c>
      <c r="N30" s="2" t="str">
        <f>IF(ISNA(VLOOKUP(L30,DataBase!$B$6:$N$160,11,FALSE)),"",VLOOKUP(L30,DataBase!$B$6:$N$160,11,FALSE))</f>
        <v/>
      </c>
      <c r="O30" s="10" t="str">
        <f>IF(ISNA(VLOOKUP(L30,DataBase!$B$6:$N$160,13,FALSE)),"",VLOOKUP(L30,DataBase!$B$6:$N$160,13,FALSE))</f>
        <v/>
      </c>
      <c r="Q30" s="27" t="s">
        <v>112</v>
      </c>
      <c r="R30" s="2">
        <f>IF(ISNA(VLOOKUP(Q30,DataBase!$B$6:$N$160,12,FALSE)),0,VLOOKUP(Q30,DataBase!$B$6:$N$160,12,FALSE))</f>
        <v>0</v>
      </c>
      <c r="S30" s="2" t="str">
        <f>IF(ISNA(VLOOKUP(Q30,DataBase!$B$6:$N$160,11,FALSE)),"",VLOOKUP(Q30,DataBase!$B$6:$N$160,11,FALSE))</f>
        <v/>
      </c>
      <c r="T30" s="10" t="str">
        <f>IF(ISNA(VLOOKUP(Q30,DataBase!$B$6:$N$160,13,FALSE)),"",VLOOKUP(Q30,DataBase!$B$6:$N$160,13,FALSE))</f>
        <v/>
      </c>
      <c r="V30" s="28" t="s">
        <v>50</v>
      </c>
      <c r="W30" s="2">
        <f>IF(ISNA(VLOOKUP(V30,DataBase!$B$6:$N$160,12,FALSE)),0,VLOOKUP(V30,DataBase!$B$6:$N$160,12,FALSE))</f>
        <v>0</v>
      </c>
      <c r="X30" s="2" t="str">
        <f>IF(ISNA(VLOOKUP(V30,DataBase!$B$6:$N$160,11,FALSE)),"",VLOOKUP(V30,DataBase!$B$6:$N$160,11,FALSE))</f>
        <v/>
      </c>
      <c r="Y30" s="10" t="str">
        <f>IF(ISNA(VLOOKUP(V30,DataBase!$B$6:$N$160,13,FALSE)),"",VLOOKUP(V30,DataBase!$B$6:$N$160,13,FALSE))</f>
        <v/>
      </c>
    </row>
    <row r="31" spans="2:25" x14ac:dyDescent="0.25">
      <c r="B31" s="23" t="s">
        <v>29</v>
      </c>
      <c r="C31" s="2">
        <f>IF(ISNA(VLOOKUP(B31,DataBase!$B$6:$N$160,12,FALSE)),0,VLOOKUP(B31,DataBase!$B$6:$N$160,12,FALSE))</f>
        <v>0</v>
      </c>
      <c r="D31" s="2" t="str">
        <f>IF(ISNA(VLOOKUP(B31,DataBase!$B$6:$N$160,11,FALSE)),"",VLOOKUP(B31,DataBase!$B$6:$N$160,11,FALSE))</f>
        <v/>
      </c>
      <c r="E31" s="10" t="str">
        <f>IF(ISNA(VLOOKUP(B31,DataBase!$B$6:$N$160,13,FALSE)),"",VLOOKUP(B31,DataBase!$B$6:$N$160,13,FALSE))</f>
        <v/>
      </c>
      <c r="G31" s="24" t="s">
        <v>31</v>
      </c>
      <c r="H31" s="2">
        <f>IF(ISNA(VLOOKUP(G31,DataBase!$B$6:$N$160,12,FALSE)),0,VLOOKUP(G31,DataBase!$B$6:$N$160,12,FALSE))</f>
        <v>0</v>
      </c>
      <c r="I31" s="2" t="str">
        <f>IF(ISNA(VLOOKUP(G31,DataBase!$B$6:$N$160,11,FALSE)),"",VLOOKUP(G31,DataBase!$B$6:$N$160,11,FALSE))</f>
        <v/>
      </c>
      <c r="J31" s="10" t="str">
        <f>IF(ISNA(VLOOKUP(G31,DataBase!$B$6:$N$160,13,FALSE)),"",VLOOKUP(G31,DataBase!$B$6:$N$160,13,FALSE))</f>
        <v/>
      </c>
      <c r="L31" s="25" t="s">
        <v>29</v>
      </c>
      <c r="M31" s="2">
        <f>IF(ISNA(VLOOKUP(L31,DataBase!$B$6:$N$160,12,FALSE)),0,VLOOKUP(L31,DataBase!$B$6:$N$160,12,FALSE))</f>
        <v>0</v>
      </c>
      <c r="N31" s="2" t="str">
        <f>IF(ISNA(VLOOKUP(L31,DataBase!$B$6:$N$160,11,FALSE)),"",VLOOKUP(L31,DataBase!$B$6:$N$160,11,FALSE))</f>
        <v/>
      </c>
      <c r="O31" s="10" t="str">
        <f>IF(ISNA(VLOOKUP(L31,DataBase!$B$6:$N$160,13,FALSE)),"",VLOOKUP(L31,DataBase!$B$6:$N$160,13,FALSE))</f>
        <v/>
      </c>
      <c r="Q31" s="26" t="s">
        <v>29</v>
      </c>
      <c r="R31" s="2">
        <f>IF(ISNA(VLOOKUP(Q31,DataBase!$B$6:$N$160,12,FALSE)),0,VLOOKUP(Q31,DataBase!$B$6:$N$160,12,FALSE))</f>
        <v>0</v>
      </c>
      <c r="S31" s="2" t="str">
        <f>IF(ISNA(VLOOKUP(Q31,DataBase!$B$6:$N$160,11,FALSE)),"",VLOOKUP(Q31,DataBase!$B$6:$N$160,11,FALSE))</f>
        <v/>
      </c>
      <c r="T31" s="10" t="str">
        <f>IF(ISNA(VLOOKUP(Q31,DataBase!$B$6:$N$160,13,FALSE)),"",VLOOKUP(Q31,DataBase!$B$6:$N$160,13,FALSE))</f>
        <v/>
      </c>
      <c r="V31" s="28" t="s">
        <v>108</v>
      </c>
      <c r="W31" s="2">
        <f ca="1">IF(ISNA(VLOOKUP(V31,DataBase!$B$6:$N$160,12,FALSE)),0,VLOOKUP(V31,DataBase!$B$6:$N$160,12,FALSE))</f>
        <v>159300</v>
      </c>
      <c r="X31" s="2">
        <f>IF(ISNA(VLOOKUP(V31,DataBase!$B$6:$N$160,11,FALSE)),"",VLOOKUP(V31,DataBase!$B$6:$N$160,11,FALSE))</f>
        <v>9</v>
      </c>
      <c r="Y31" s="10" t="str">
        <f>IF(ISNA(VLOOKUP(V31,DataBase!$B$6:$N$160,13,FALSE)),"",VLOOKUP(V31,DataBase!$B$6:$N$160,13,FALSE))</f>
        <v>F</v>
      </c>
    </row>
    <row r="32" spans="2:25" x14ac:dyDescent="0.25">
      <c r="B32" s="61" t="s">
        <v>79</v>
      </c>
      <c r="C32" s="2">
        <f>IF(ISNA(VLOOKUP(B32,DataBase!$B$6:$N$160,12,FALSE)),0,VLOOKUP(B32,DataBase!$B$6:$N$160,12,FALSE))</f>
        <v>0</v>
      </c>
      <c r="D32" s="2" t="str">
        <f>IF(ISNA(VLOOKUP(B32,DataBase!$B$6:$N$160,11,FALSE)),"",VLOOKUP(B32,DataBase!$B$6:$N$160,11,FALSE))</f>
        <v/>
      </c>
      <c r="E32" s="10" t="str">
        <f>IF(ISNA(VLOOKUP(B32,DataBase!$B$6:$N$160,13,FALSE)),"",VLOOKUP(B32,DataBase!$B$6:$N$160,13,FALSE))</f>
        <v/>
      </c>
      <c r="G32" s="24" t="s">
        <v>21</v>
      </c>
      <c r="H32" s="2">
        <f>IF(ISNA(VLOOKUP(G32,DataBase!$B$6:$N$160,12,FALSE)),0,VLOOKUP(G32,DataBase!$B$6:$N$160,12,FALSE))</f>
        <v>0</v>
      </c>
      <c r="I32" s="2" t="str">
        <f>IF(ISNA(VLOOKUP(G32,DataBase!$B$6:$N$160,11,FALSE)),"",VLOOKUP(G32,DataBase!$B$6:$N$160,11,FALSE))</f>
        <v/>
      </c>
      <c r="J32" s="10" t="str">
        <f>IF(ISNA(VLOOKUP(G32,DataBase!$B$6:$N$160,13,FALSE)),"",VLOOKUP(G32,DataBase!$B$6:$N$160,13,FALSE))</f>
        <v/>
      </c>
      <c r="L32" t="s">
        <v>84</v>
      </c>
      <c r="M32" s="2">
        <f ca="1">IF(ISNA(VLOOKUP(L32,DataBase!$B$6:$N$160,12,FALSE)),0,VLOOKUP(L32,DataBase!$B$6:$N$160,12,FALSE))</f>
        <v>212399.99999999997</v>
      </c>
      <c r="N32" s="2">
        <f>IF(ISNA(VLOOKUP(L32,DataBase!$B$6:$N$160,11,FALSE)),"",VLOOKUP(L32,DataBase!$B$6:$N$160,11,FALSE))</f>
        <v>6</v>
      </c>
      <c r="O32" s="10" t="str">
        <f>IF(ISNA(VLOOKUP(L32,DataBase!$B$6:$N$160,13,FALSE)),"",VLOOKUP(L32,DataBase!$B$6:$N$160,13,FALSE))</f>
        <v>F</v>
      </c>
      <c r="Q32" s="61" t="s">
        <v>37</v>
      </c>
      <c r="R32" s="2">
        <f>IF(ISNA(VLOOKUP(Q32,DataBase!$B$6:$N$160,12,FALSE)),0,VLOOKUP(Q32,DataBase!$B$6:$N$160,12,FALSE))</f>
        <v>0</v>
      </c>
      <c r="S32" s="2" t="str">
        <f>IF(ISNA(VLOOKUP(Q32,DataBase!$B$6:$N$160,11,FALSE)),"",VLOOKUP(Q32,DataBase!$B$6:$N$160,11,FALSE))</f>
        <v/>
      </c>
      <c r="T32" s="10" t="str">
        <f>IF(ISNA(VLOOKUP(Q32,DataBase!$B$6:$N$160,13,FALSE)),"",VLOOKUP(Q32,DataBase!$B$6:$N$160,13,FALSE))</f>
        <v/>
      </c>
      <c r="V32" s="61" t="s">
        <v>84</v>
      </c>
      <c r="W32" s="2">
        <f ca="1">IF(ISNA(VLOOKUP(V32,DataBase!$B$6:$N$160,12,FALSE)),0,VLOOKUP(V32,DataBase!$B$6:$N$160,12,FALSE))</f>
        <v>212399.99999999997</v>
      </c>
      <c r="X32" s="2">
        <f>IF(ISNA(VLOOKUP(V32,DataBase!$B$6:$N$160,11,FALSE)),"",VLOOKUP(V32,DataBase!$B$6:$N$160,11,FALSE))</f>
        <v>6</v>
      </c>
      <c r="Y32" s="10" t="str">
        <f>IF(ISNA(VLOOKUP(V32,DataBase!$B$6:$N$160,13,FALSE)),"",VLOOKUP(V32,DataBase!$B$6:$N$160,13,FALSE))</f>
        <v>F</v>
      </c>
    </row>
    <row r="33" spans="2:25" x14ac:dyDescent="0.25">
      <c r="B33" s="23" t="s">
        <v>49</v>
      </c>
      <c r="C33" s="2">
        <f>IF(ISNA(VLOOKUP(B33,DataBase!$B$6:$N$160,12,FALSE)),0,VLOOKUP(B33,DataBase!$B$6:$N$160,12,FALSE))</f>
        <v>0</v>
      </c>
      <c r="D33" s="2" t="str">
        <f>IF(ISNA(VLOOKUP(B33,DataBase!$B$6:$N$160,11,FALSE)),"",VLOOKUP(B33,DataBase!$B$6:$N$160,11,FALSE))</f>
        <v/>
      </c>
      <c r="E33" s="10" t="str">
        <f>IF(ISNA(VLOOKUP(B33,DataBase!$B$6:$N$160,13,FALSE)),"",VLOOKUP(B33,DataBase!$B$6:$N$160,13,FALSE))</f>
        <v/>
      </c>
      <c r="G33" s="24" t="s">
        <v>89</v>
      </c>
      <c r="H33" s="2">
        <f>IF(ISNA(VLOOKUP(G33,DataBase!$B$6:$N$160,12,FALSE)),0,VLOOKUP(G33,DataBase!$B$6:$N$160,12,FALSE))</f>
        <v>0</v>
      </c>
      <c r="I33" s="2" t="str">
        <f>IF(ISNA(VLOOKUP(G33,DataBase!$B$6:$N$160,11,FALSE)),"",VLOOKUP(G33,DataBase!$B$6:$N$160,11,FALSE))</f>
        <v/>
      </c>
      <c r="J33" s="10" t="str">
        <f>IF(ISNA(VLOOKUP(G33,DataBase!$B$6:$N$160,13,FALSE)),"",VLOOKUP(G33,DataBase!$B$6:$N$160,13,FALSE))</f>
        <v/>
      </c>
      <c r="L33" s="25" t="s">
        <v>90</v>
      </c>
      <c r="M33" s="2">
        <f>IF(ISNA(VLOOKUP(L33,DataBase!$B$6:$N$160,12,FALSE)),0,VLOOKUP(L33,DataBase!$B$6:$N$160,12,FALSE))</f>
        <v>0</v>
      </c>
      <c r="N33" s="2" t="str">
        <f>IF(ISNA(VLOOKUP(L33,DataBase!$B$6:$N$160,11,FALSE)),"",VLOOKUP(L33,DataBase!$B$6:$N$160,11,FALSE))</f>
        <v/>
      </c>
      <c r="O33" s="10" t="str">
        <f>IF(ISNA(VLOOKUP(L33,DataBase!$B$6:$N$160,13,FALSE)),"",VLOOKUP(L33,DataBase!$B$6:$N$160,13,FALSE))</f>
        <v/>
      </c>
      <c r="Q33" s="27" t="s">
        <v>76</v>
      </c>
      <c r="R33" s="2">
        <f>IF(ISNA(VLOOKUP(Q33,DataBase!$B$6:$N$160,12,FALSE)),0,VLOOKUP(Q33,DataBase!$B$6:$N$160,12,FALSE))</f>
        <v>0</v>
      </c>
      <c r="S33" s="2" t="str">
        <f>IF(ISNA(VLOOKUP(Q33,DataBase!$B$6:$N$160,11,FALSE)),"",VLOOKUP(Q33,DataBase!$B$6:$N$160,11,FALSE))</f>
        <v/>
      </c>
      <c r="T33" s="10" t="str">
        <f>IF(ISNA(VLOOKUP(Q33,DataBase!$B$6:$N$160,13,FALSE)),"",VLOOKUP(Q33,DataBase!$B$6:$N$160,13,FALSE))</f>
        <v/>
      </c>
      <c r="V33" s="28" t="s">
        <v>49</v>
      </c>
      <c r="W33" s="2">
        <f>IF(ISNA(VLOOKUP(V33,DataBase!$B$6:$N$160,12,FALSE)),0,VLOOKUP(V33,DataBase!$B$6:$N$160,12,FALSE))</f>
        <v>0</v>
      </c>
      <c r="X33" s="2" t="str">
        <f>IF(ISNA(VLOOKUP(V33,DataBase!$B$6:$N$160,11,FALSE)),"",VLOOKUP(V33,DataBase!$B$6:$N$160,11,FALSE))</f>
        <v/>
      </c>
      <c r="Y33" s="10" t="str">
        <f>IF(ISNA(VLOOKUP(V33,DataBase!$B$6:$N$160,13,FALSE)),"",VLOOKUP(V33,DataBase!$B$6:$N$160,13,FALSE))</f>
        <v/>
      </c>
    </row>
    <row r="34" spans="2:25" x14ac:dyDescent="0.25">
      <c r="B34" s="23" t="s">
        <v>92</v>
      </c>
      <c r="C34" s="2">
        <f>IF(ISNA(VLOOKUP(B34,DataBase!$B$6:$N$160,12,FALSE)),0,VLOOKUP(B34,DataBase!$B$6:$N$160,12,FALSE))</f>
        <v>0</v>
      </c>
      <c r="D34" s="2" t="str">
        <f>IF(ISNA(VLOOKUP(B34,DataBase!$B$6:$N$160,11,FALSE)),"",VLOOKUP(B34,DataBase!$B$6:$N$160,11,FALSE))</f>
        <v/>
      </c>
      <c r="E34" s="10" t="str">
        <f>IF(ISNA(VLOOKUP(B34,DataBase!$B$6:$N$160,13,FALSE)),"",VLOOKUP(B34,DataBase!$B$6:$N$160,13,FALSE))</f>
        <v/>
      </c>
      <c r="G34" s="37" t="s">
        <v>102</v>
      </c>
      <c r="H34" s="2">
        <f>IF(ISNA(VLOOKUP(G34,DataBase!$B$6:$N$160,12,FALSE)),0,VLOOKUP(G34,DataBase!$B$6:$N$160,12,FALSE))</f>
        <v>0</v>
      </c>
      <c r="I34" s="2" t="str">
        <f>IF(ISNA(VLOOKUP(G34,DataBase!$B$6:$N$160,11,FALSE)),"",VLOOKUP(G34,DataBase!$B$6:$N$160,11,FALSE))</f>
        <v/>
      </c>
      <c r="J34" s="10" t="str">
        <f>IF(ISNA(VLOOKUP(G34,DataBase!$B$6:$N$160,13,FALSE)),"",VLOOKUP(G34,DataBase!$B$6:$N$160,13,FALSE))</f>
        <v>MC</v>
      </c>
      <c r="L34" s="25" t="s">
        <v>92</v>
      </c>
      <c r="M34" s="2">
        <f>IF(ISNA(VLOOKUP(L34,DataBase!$B$6:$N$160,12,FALSE)),0,VLOOKUP(L34,DataBase!$B$6:$N$160,12,FALSE))</f>
        <v>0</v>
      </c>
      <c r="N34" s="2" t="str">
        <f>IF(ISNA(VLOOKUP(L34,DataBase!$B$6:$N$160,11,FALSE)),"",VLOOKUP(L34,DataBase!$B$6:$N$160,11,FALSE))</f>
        <v/>
      </c>
      <c r="O34" s="10" t="str">
        <f>IF(ISNA(VLOOKUP(L34,DataBase!$B$6:$N$160,13,FALSE)),"",VLOOKUP(L34,DataBase!$B$6:$N$160,13,FALSE))</f>
        <v/>
      </c>
      <c r="Q34" s="27" t="s">
        <v>92</v>
      </c>
      <c r="R34" s="2">
        <f>IF(ISNA(VLOOKUP(Q34,DataBase!$B$6:$N$160,12,FALSE)),0,VLOOKUP(Q34,DataBase!$B$6:$N$160,12,FALSE))</f>
        <v>0</v>
      </c>
      <c r="S34" s="2" t="str">
        <f>IF(ISNA(VLOOKUP(Q34,DataBase!$B$6:$N$160,11,FALSE)),"",VLOOKUP(Q34,DataBase!$B$6:$N$160,11,FALSE))</f>
        <v/>
      </c>
      <c r="T34" s="10" t="str">
        <f>IF(ISNA(VLOOKUP(Q34,DataBase!$B$6:$N$160,13,FALSE)),"",VLOOKUP(Q34,DataBase!$B$6:$N$160,13,FALSE))</f>
        <v/>
      </c>
      <c r="V34" s="28" t="s">
        <v>92</v>
      </c>
      <c r="W34" s="2">
        <f>IF(ISNA(VLOOKUP(V34,DataBase!$B$6:$N$160,12,FALSE)),0,VLOOKUP(V34,DataBase!$B$6:$N$160,12,FALSE))</f>
        <v>0</v>
      </c>
      <c r="X34" s="2" t="str">
        <f>IF(ISNA(VLOOKUP(V34,DataBase!$B$6:$N$160,11,FALSE)),"",VLOOKUP(V34,DataBase!$B$6:$N$160,11,FALSE))</f>
        <v/>
      </c>
      <c r="Y34" s="10" t="str">
        <f>IF(ISNA(VLOOKUP(V34,DataBase!$B$6:$N$160,13,FALSE)),"",VLOOKUP(V34,DataBase!$B$6:$N$160,13,FALSE))</f>
        <v/>
      </c>
    </row>
    <row r="35" spans="2:25" x14ac:dyDescent="0.25">
      <c r="B35" s="23" t="s">
        <v>46</v>
      </c>
      <c r="C35" s="2">
        <f>IF(ISNA(VLOOKUP(B35,DataBase!$B$6:$N$160,12,FALSE)),0,VLOOKUP(B35,DataBase!$B$6:$N$160,12,FALSE))</f>
        <v>0</v>
      </c>
      <c r="D35" s="2" t="str">
        <f>IF(ISNA(VLOOKUP(B35,DataBase!$B$6:$N$160,11,FALSE)),"",VLOOKUP(B35,DataBase!$B$6:$N$160,11,FALSE))</f>
        <v/>
      </c>
      <c r="E35" s="10" t="str">
        <f>IF(ISNA(VLOOKUP(B35,DataBase!$B$6:$N$160,13,FALSE)),"",VLOOKUP(B35,DataBase!$B$6:$N$160,13,FALSE))</f>
        <v/>
      </c>
      <c r="G35" s="24" t="s">
        <v>15</v>
      </c>
      <c r="H35" s="2">
        <f>IF(ISNA(VLOOKUP(G35,DataBase!$B$6:$N$160,12,FALSE)),0,VLOOKUP(G35,DataBase!$B$6:$N$160,12,FALSE))</f>
        <v>0</v>
      </c>
      <c r="I35" s="2" t="str">
        <f>IF(ISNA(VLOOKUP(G35,DataBase!$B$6:$N$160,11,FALSE)),"",VLOOKUP(G35,DataBase!$B$6:$N$160,11,FALSE))</f>
        <v/>
      </c>
      <c r="J35" s="10" t="str">
        <f>IF(ISNA(VLOOKUP(G35,DataBase!$B$6:$N$160,13,FALSE)),"",VLOOKUP(G35,DataBase!$B$6:$N$160,13,FALSE))</f>
        <v/>
      </c>
      <c r="L35" s="25" t="s">
        <v>45</v>
      </c>
      <c r="M35" s="2">
        <f>IF(ISNA(VLOOKUP(L35,DataBase!$B$6:$N$160,12,FALSE)),0,VLOOKUP(L35,DataBase!$B$6:$N$160,12,FALSE))</f>
        <v>0</v>
      </c>
      <c r="N35" s="2" t="str">
        <f>IF(ISNA(VLOOKUP(L35,DataBase!$B$6:$N$160,11,FALSE)),"",VLOOKUP(L35,DataBase!$B$6:$N$160,11,FALSE))</f>
        <v/>
      </c>
      <c r="O35" s="10" t="str">
        <f>IF(ISNA(VLOOKUP(L35,DataBase!$B$6:$N$160,13,FALSE)),"",VLOOKUP(L35,DataBase!$B$6:$N$160,13,FALSE))</f>
        <v/>
      </c>
      <c r="Q35" s="27" t="s">
        <v>16</v>
      </c>
      <c r="R35" s="2">
        <f>IF(ISNA(VLOOKUP(Q35,DataBase!$B$6:$N$160,12,FALSE)),0,VLOOKUP(Q35,DataBase!$B$6:$N$160,12,FALSE))</f>
        <v>0</v>
      </c>
      <c r="S35" s="2" t="str">
        <f>IF(ISNA(VLOOKUP(Q35,DataBase!$B$6:$N$160,11,FALSE)),"",VLOOKUP(Q35,DataBase!$B$6:$N$160,11,FALSE))</f>
        <v/>
      </c>
      <c r="T35" s="10" t="str">
        <f>IF(ISNA(VLOOKUP(Q35,DataBase!$B$6:$N$160,13,FALSE)),"",VLOOKUP(Q35,DataBase!$B$6:$N$160,13,FALSE))</f>
        <v/>
      </c>
      <c r="V35" s="28" t="s">
        <v>45</v>
      </c>
      <c r="W35" s="2">
        <f>IF(ISNA(VLOOKUP(V35,DataBase!$B$6:$N$160,12,FALSE)),0,VLOOKUP(V35,DataBase!$B$6:$N$160,12,FALSE))</f>
        <v>0</v>
      </c>
      <c r="X35" s="2" t="str">
        <f>IF(ISNA(VLOOKUP(V35,DataBase!$B$6:$N$160,11,FALSE)),"",VLOOKUP(V35,DataBase!$B$6:$N$160,11,FALSE))</f>
        <v/>
      </c>
      <c r="Y35" s="10" t="str">
        <f>IF(ISNA(VLOOKUP(V35,DataBase!$B$6:$N$160,13,FALSE)),"",VLOOKUP(V35,DataBase!$B$6:$N$160,13,FALSE))</f>
        <v/>
      </c>
    </row>
    <row r="36" spans="2:25" x14ac:dyDescent="0.25">
      <c r="B36" s="23" t="s">
        <v>28</v>
      </c>
      <c r="C36" s="2">
        <f ca="1">IF(ISNA(VLOOKUP(B36,DataBase!$B$6:$N$160,12,FALSE)),0,VLOOKUP(B36,DataBase!$B$6:$N$160,12,FALSE))</f>
        <v>519200</v>
      </c>
      <c r="D36" s="2">
        <f>IF(ISNA(VLOOKUP(B36,DataBase!$B$6:$N$160,11,FALSE)),"",VLOOKUP(B36,DataBase!$B$6:$N$160,11,FALSE))</f>
        <v>2</v>
      </c>
      <c r="E36" s="10" t="str">
        <f>IF(ISNA(VLOOKUP(B36,DataBase!$B$6:$N$160,13,FALSE)),"",VLOOKUP(B36,DataBase!$B$6:$N$160,13,FALSE))</f>
        <v>F</v>
      </c>
      <c r="G36" s="24" t="s">
        <v>47</v>
      </c>
      <c r="H36" s="2">
        <f>IF(ISNA(VLOOKUP(G36,DataBase!$B$6:$N$160,12,FALSE)),0,VLOOKUP(G36,DataBase!$B$6:$N$160,12,FALSE))</f>
        <v>0</v>
      </c>
      <c r="I36" s="2" t="str">
        <f>IF(ISNA(VLOOKUP(G36,DataBase!$B$6:$N$160,11,FALSE)),"",VLOOKUP(G36,DataBase!$B$6:$N$160,11,FALSE))</f>
        <v/>
      </c>
      <c r="J36" s="10" t="str">
        <f>IF(ISNA(VLOOKUP(G36,DataBase!$B$6:$N$160,13,FALSE)),"",VLOOKUP(G36,DataBase!$B$6:$N$160,13,FALSE))</f>
        <v/>
      </c>
      <c r="L36" s="25" t="s">
        <v>40</v>
      </c>
      <c r="M36" s="2">
        <f>IF(ISNA(VLOOKUP(L36,DataBase!$B$6:$N$160,12,FALSE)),0,VLOOKUP(L36,DataBase!$B$6:$N$160,12,FALSE))</f>
        <v>0</v>
      </c>
      <c r="N36" s="2" t="str">
        <f>IF(ISNA(VLOOKUP(L36,DataBase!$B$6:$N$160,11,FALSE)),"",VLOOKUP(L36,DataBase!$B$6:$N$160,11,FALSE))</f>
        <v/>
      </c>
      <c r="O36" s="10" t="str">
        <f>IF(ISNA(VLOOKUP(L36,DataBase!$B$6:$N$160,13,FALSE)),"",VLOOKUP(L36,DataBase!$B$6:$N$160,13,FALSE))</f>
        <v/>
      </c>
      <c r="Q36" s="27" t="s">
        <v>28</v>
      </c>
      <c r="R36" s="2">
        <f ca="1">IF(ISNA(VLOOKUP(Q36,DataBase!$B$6:$N$160,12,FALSE)),0,VLOOKUP(Q36,DataBase!$B$6:$N$160,12,FALSE))</f>
        <v>519200</v>
      </c>
      <c r="S36" s="2">
        <f>IF(ISNA(VLOOKUP(Q36,DataBase!$B$6:$N$160,11,FALSE)),"",VLOOKUP(Q36,DataBase!$B$6:$N$160,11,FALSE))</f>
        <v>2</v>
      </c>
      <c r="T36" s="10" t="str">
        <f>IF(ISNA(VLOOKUP(Q36,DataBase!$B$6:$N$160,13,FALSE)),"",VLOOKUP(Q36,DataBase!$B$6:$N$160,13,FALSE))</f>
        <v>F</v>
      </c>
      <c r="V36" s="28" t="s">
        <v>100</v>
      </c>
      <c r="W36" s="2">
        <f>IF(ISNA(VLOOKUP(V36,DataBase!$B$6:$N$160,12,FALSE)),0,VLOOKUP(V36,DataBase!$B$6:$N$160,12,FALSE))</f>
        <v>0</v>
      </c>
      <c r="X36" s="2" t="str">
        <f>IF(ISNA(VLOOKUP(V36,DataBase!$B$6:$N$160,11,FALSE)),"",VLOOKUP(V36,DataBase!$B$6:$N$160,11,FALSE))</f>
        <v/>
      </c>
      <c r="Y36" s="10" t="str">
        <f>IF(ISNA(VLOOKUP(V36,DataBase!$B$6:$N$160,13,FALSE)),"",VLOOKUP(V36,DataBase!$B$6:$N$160,13,FALSE))</f>
        <v>MC</v>
      </c>
    </row>
    <row r="37" spans="2:25" x14ac:dyDescent="0.25">
      <c r="B37" s="23" t="s">
        <v>65</v>
      </c>
      <c r="C37" s="2">
        <f>IF(ISNA(VLOOKUP(B37,DataBase!$B$6:$N$160,12,FALSE)),0,VLOOKUP(B37,DataBase!$B$6:$N$160,12,FALSE))</f>
        <v>0</v>
      </c>
      <c r="D37" s="2" t="str">
        <f>IF(ISNA(VLOOKUP(B37,DataBase!$B$6:$N$160,11,FALSE)),"",VLOOKUP(B37,DataBase!$B$6:$N$160,11,FALSE))</f>
        <v/>
      </c>
      <c r="E37" s="10" t="str">
        <f>IF(ISNA(VLOOKUP(B37,DataBase!$B$6:$N$160,13,FALSE)),"",VLOOKUP(B37,DataBase!$B$6:$N$160,13,FALSE))</f>
        <v/>
      </c>
      <c r="G37" s="24" t="s">
        <v>65</v>
      </c>
      <c r="H37" s="2">
        <f>IF(ISNA(VLOOKUP(G37,DataBase!$B$6:$N$160,12,FALSE)),0,VLOOKUP(G37,DataBase!$B$6:$N$160,12,FALSE))</f>
        <v>0</v>
      </c>
      <c r="I37" s="2" t="str">
        <f>IF(ISNA(VLOOKUP(G37,DataBase!$B$6:$N$160,11,FALSE)),"",VLOOKUP(G37,DataBase!$B$6:$N$160,11,FALSE))</f>
        <v/>
      </c>
      <c r="J37" s="10" t="str">
        <f>IF(ISNA(VLOOKUP(G37,DataBase!$B$6:$N$160,13,FALSE)),"",VLOOKUP(G37,DataBase!$B$6:$N$160,13,FALSE))</f>
        <v/>
      </c>
      <c r="L37" s="25" t="s">
        <v>27</v>
      </c>
      <c r="M37" s="2">
        <f>IF(ISNA(VLOOKUP(L37,DataBase!$B$6:$N$160,12,FALSE)),0,VLOOKUP(L37,DataBase!$B$6:$N$160,12,FALSE))</f>
        <v>0</v>
      </c>
      <c r="N37" s="2" t="str">
        <f>IF(ISNA(VLOOKUP(L37,DataBase!$B$6:$N$160,11,FALSE)),"",VLOOKUP(L37,DataBase!$B$6:$N$160,11,FALSE))</f>
        <v/>
      </c>
      <c r="O37" s="10" t="str">
        <f>IF(ISNA(VLOOKUP(L37,DataBase!$B$6:$N$160,13,FALSE)),"",VLOOKUP(L37,DataBase!$B$6:$N$160,13,FALSE))</f>
        <v>MC</v>
      </c>
      <c r="Q37" s="27" t="s">
        <v>25</v>
      </c>
      <c r="R37" s="2">
        <f ca="1">IF(ISNA(VLOOKUP(Q37,DataBase!$B$6:$N$160,12,FALSE)),0,VLOOKUP(Q37,DataBase!$B$6:$N$160,12,FALSE))</f>
        <v>112100</v>
      </c>
      <c r="S37" s="2">
        <f>IF(ISNA(VLOOKUP(Q37,DataBase!$B$6:$N$160,11,FALSE)),"",VLOOKUP(Q37,DataBase!$B$6:$N$160,11,FALSE))</f>
        <v>12</v>
      </c>
      <c r="T37" s="10" t="str">
        <f>IF(ISNA(VLOOKUP(Q37,DataBase!$B$6:$N$160,13,FALSE)),"",VLOOKUP(Q37,DataBase!$B$6:$N$160,13,FALSE))</f>
        <v>F</v>
      </c>
      <c r="V37" s="28" t="s">
        <v>25</v>
      </c>
      <c r="W37" s="2">
        <f ca="1">IF(ISNA(VLOOKUP(V37,DataBase!$B$6:$N$160,12,FALSE)),0,VLOOKUP(V37,DataBase!$B$6:$N$160,12,FALSE))</f>
        <v>112100</v>
      </c>
      <c r="X37" s="2">
        <f>IF(ISNA(VLOOKUP(V37,DataBase!$B$6:$N$160,11,FALSE)),"",VLOOKUP(V37,DataBase!$B$6:$N$160,11,FALSE))</f>
        <v>12</v>
      </c>
      <c r="Y37" s="10" t="str">
        <f>IF(ISNA(VLOOKUP(V37,DataBase!$B$6:$N$160,13,FALSE)),"",VLOOKUP(V37,DataBase!$B$6:$N$160,13,FALSE))</f>
        <v>F</v>
      </c>
    </row>
    <row r="38" spans="2:25" x14ac:dyDescent="0.25">
      <c r="B38" s="23" t="s">
        <v>69</v>
      </c>
      <c r="C38" s="2">
        <f ca="1">IF(ISNA(VLOOKUP(B38,DataBase!$B$6:$N$160,12,FALSE)),0,VLOOKUP(B38,DataBase!$B$6:$N$160,12,FALSE))</f>
        <v>19663.090909090908</v>
      </c>
      <c r="D38" s="2">
        <f>IF(ISNA(VLOOKUP(B38,DataBase!$B$6:$N$160,11,FALSE)),"",VLOOKUP(B38,DataBase!$B$6:$N$160,11,FALSE))</f>
        <v>40</v>
      </c>
      <c r="E38" s="10" t="str">
        <f>IF(ISNA(VLOOKUP(B38,DataBase!$B$6:$N$160,13,FALSE)),"",VLOOKUP(B38,DataBase!$B$6:$N$160,13,FALSE))</f>
        <v>F</v>
      </c>
      <c r="G38" s="24" t="s">
        <v>69</v>
      </c>
      <c r="H38" s="2">
        <f ca="1">IF(ISNA(VLOOKUP(G38,DataBase!$B$6:$N$160,12,FALSE)),0,VLOOKUP(G38,DataBase!$B$6:$N$160,12,FALSE))</f>
        <v>19663.090909090908</v>
      </c>
      <c r="I38" s="2">
        <f>IF(ISNA(VLOOKUP(G38,DataBase!$B$6:$N$160,11,FALSE)),"",VLOOKUP(G38,DataBase!$B$6:$N$160,11,FALSE))</f>
        <v>40</v>
      </c>
      <c r="J38" s="10" t="str">
        <f>IF(ISNA(VLOOKUP(G38,DataBase!$B$6:$N$160,13,FALSE)),"",VLOOKUP(G38,DataBase!$B$6:$N$160,13,FALSE))</f>
        <v>F</v>
      </c>
      <c r="L38" s="25" t="s">
        <v>91</v>
      </c>
      <c r="M38" s="2">
        <f>IF(ISNA(VLOOKUP(L38,DataBase!$B$6:$N$160,12,FALSE)),0,VLOOKUP(L38,DataBase!$B$6:$N$160,12,FALSE))</f>
        <v>0</v>
      </c>
      <c r="N38" s="2" t="str">
        <f>IF(ISNA(VLOOKUP(L38,DataBase!$B$6:$N$160,11,FALSE)),"",VLOOKUP(L38,DataBase!$B$6:$N$160,11,FALSE))</f>
        <v/>
      </c>
      <c r="O38" s="10" t="str">
        <f>IF(ISNA(VLOOKUP(L38,DataBase!$B$6:$N$160,13,FALSE)),"",VLOOKUP(L38,DataBase!$B$6:$N$160,13,FALSE))</f>
        <v>MC</v>
      </c>
      <c r="Q38" s="27" t="s">
        <v>69</v>
      </c>
      <c r="R38" s="2">
        <f ca="1">IF(ISNA(VLOOKUP(Q38,DataBase!$B$6:$N$160,12,FALSE)),0,VLOOKUP(Q38,DataBase!$B$6:$N$160,12,FALSE))</f>
        <v>19663.090909090908</v>
      </c>
      <c r="S38" s="2">
        <f>IF(ISNA(VLOOKUP(Q38,DataBase!$B$6:$N$160,11,FALSE)),"",VLOOKUP(Q38,DataBase!$B$6:$N$160,11,FALSE))</f>
        <v>40</v>
      </c>
      <c r="T38" s="10" t="str">
        <f>IF(ISNA(VLOOKUP(Q38,DataBase!$B$6:$N$160,13,FALSE)),"",VLOOKUP(Q38,DataBase!$B$6:$N$160,13,FALSE))</f>
        <v>F</v>
      </c>
      <c r="V38" s="28" t="s">
        <v>189</v>
      </c>
      <c r="W38" s="2">
        <f>IF(ISNA(VLOOKUP(V38,DataBase!$B$6:$N$160,12,FALSE)),0,VLOOKUP(V38,DataBase!$B$6:$N$160,12,FALSE))</f>
        <v>0</v>
      </c>
      <c r="X38" s="2" t="str">
        <f>IF(ISNA(VLOOKUP(V38,DataBase!$B$6:$N$160,11,FALSE)),"",VLOOKUP(V38,DataBase!$B$6:$N$160,11,FALSE))</f>
        <v/>
      </c>
      <c r="Y38" s="10" t="str">
        <f>IF(ISNA(VLOOKUP(V38,DataBase!$B$6:$N$160,13,FALSE)),"",VLOOKUP(V38,DataBase!$B$6:$N$160,13,FALSE))</f>
        <v/>
      </c>
    </row>
    <row r="39" spans="2:25" x14ac:dyDescent="0.25">
      <c r="B39" s="23" t="s">
        <v>18</v>
      </c>
      <c r="C39" s="2">
        <f>IF(ISNA(VLOOKUP(B39,DataBase!$B$6:$N$160,12,FALSE)),0,VLOOKUP(B39,DataBase!$B$6:$N$160,12,FALSE))</f>
        <v>0</v>
      </c>
      <c r="D39" s="2" t="str">
        <f>IF(ISNA(VLOOKUP(B39,DataBase!$B$6:$N$160,11,FALSE)),"",VLOOKUP(B39,DataBase!$B$6:$N$160,11,FALSE))</f>
        <v/>
      </c>
      <c r="E39" s="10" t="str">
        <f>IF(ISNA(VLOOKUP(B39,DataBase!$B$6:$N$160,13,FALSE)),"",VLOOKUP(B39,DataBase!$B$6:$N$160,13,FALSE))</f>
        <v/>
      </c>
      <c r="G39" s="24" t="s">
        <v>129</v>
      </c>
      <c r="H39" s="2">
        <f>IF(ISNA(VLOOKUP(G39,DataBase!$B$6:$N$160,12,FALSE)),0,VLOOKUP(G39,DataBase!$B$6:$N$160,12,FALSE))</f>
        <v>0</v>
      </c>
      <c r="I39" s="2" t="str">
        <f>IF(ISNA(VLOOKUP(G39,DataBase!$B$6:$N$160,11,FALSE)),"",VLOOKUP(G39,DataBase!$B$6:$N$160,11,FALSE))</f>
        <v/>
      </c>
      <c r="J39" s="10" t="str">
        <f>IF(ISNA(VLOOKUP(G39,DataBase!$B$6:$N$160,13,FALSE)),"",VLOOKUP(G39,DataBase!$B$6:$N$160,13,FALSE))</f>
        <v/>
      </c>
      <c r="L39" s="25" t="s">
        <v>129</v>
      </c>
      <c r="M39" s="2">
        <f>IF(ISNA(VLOOKUP(L39,DataBase!$B$6:$N$160,12,FALSE)),0,VLOOKUP(L39,DataBase!$B$6:$N$160,12,FALSE))</f>
        <v>0</v>
      </c>
      <c r="N39" s="2" t="str">
        <f>IF(ISNA(VLOOKUP(L39,DataBase!$B$6:$N$160,11,FALSE)),"",VLOOKUP(L39,DataBase!$B$6:$N$160,11,FALSE))</f>
        <v/>
      </c>
      <c r="O39" s="10" t="str">
        <f>IF(ISNA(VLOOKUP(L39,DataBase!$B$6:$N$160,13,FALSE)),"",VLOOKUP(L39,DataBase!$B$6:$N$160,13,FALSE))</f>
        <v/>
      </c>
      <c r="Q39" s="27" t="s">
        <v>78</v>
      </c>
      <c r="R39" s="2">
        <f>IF(ISNA(VLOOKUP(Q39,DataBase!$B$6:$N$160,12,FALSE)),0,VLOOKUP(Q39,DataBase!$B$6:$N$160,12,FALSE))</f>
        <v>0</v>
      </c>
      <c r="S39" s="2" t="str">
        <f>IF(ISNA(VLOOKUP(Q39,DataBase!$B$6:$N$160,11,FALSE)),"",VLOOKUP(Q39,DataBase!$B$6:$N$160,11,FALSE))</f>
        <v/>
      </c>
      <c r="T39" s="10" t="str">
        <f>IF(ISNA(VLOOKUP(Q39,DataBase!$B$6:$N$160,13,FALSE)),"",VLOOKUP(Q39,DataBase!$B$6:$N$160,13,FALSE))</f>
        <v/>
      </c>
      <c r="V39" s="28" t="s">
        <v>129</v>
      </c>
      <c r="W39" s="2">
        <f>IF(ISNA(VLOOKUP(V39,DataBase!$B$6:$N$160,12,FALSE)),0,VLOOKUP(V39,DataBase!$B$6:$N$160,12,FALSE))</f>
        <v>0</v>
      </c>
      <c r="X39" s="2" t="str">
        <f>IF(ISNA(VLOOKUP(V39,DataBase!$B$6:$N$160,11,FALSE)),"",VLOOKUP(V39,DataBase!$B$6:$N$160,11,FALSE))</f>
        <v/>
      </c>
      <c r="Y39" s="10" t="str">
        <f>IF(ISNA(VLOOKUP(V39,DataBase!$B$6:$N$160,13,FALSE)),"",VLOOKUP(V39,DataBase!$B$6:$N$160,13,FALSE))</f>
        <v/>
      </c>
    </row>
    <row r="40" spans="2:25" x14ac:dyDescent="0.25">
      <c r="B40" s="23" t="s">
        <v>23</v>
      </c>
      <c r="C40" s="2">
        <f ca="1">IF(ISNA(VLOOKUP(B40,DataBase!$B$6:$N$160,12,FALSE)),0,VLOOKUP(B40,DataBase!$B$6:$N$160,12,FALSE))</f>
        <v>29795</v>
      </c>
      <c r="D40" s="2">
        <f>IF(ISNA(VLOOKUP(B40,DataBase!$B$6:$N$160,11,FALSE)),"",VLOOKUP(B40,DataBase!$B$6:$N$160,11,FALSE))</f>
        <v>34</v>
      </c>
      <c r="E40" s="10" t="str">
        <f>IF(ISNA(VLOOKUP(B40,DataBase!$B$6:$N$160,13,FALSE)),"",VLOOKUP(B40,DataBase!$B$6:$N$160,13,FALSE))</f>
        <v>F</v>
      </c>
      <c r="G40" s="24" t="s">
        <v>81</v>
      </c>
      <c r="H40" s="2">
        <f>IF(ISNA(VLOOKUP(G40,DataBase!$B$6:$N$160,12,FALSE)),0,VLOOKUP(G40,DataBase!$B$6:$N$160,12,FALSE))</f>
        <v>0</v>
      </c>
      <c r="I40" s="2" t="str">
        <f>IF(ISNA(VLOOKUP(G40,DataBase!$B$6:$N$160,11,FALSE)),"",VLOOKUP(G40,DataBase!$B$6:$N$160,11,FALSE))</f>
        <v/>
      </c>
      <c r="J40" s="10" t="str">
        <f>IF(ISNA(VLOOKUP(G40,DataBase!$B$6:$N$160,13,FALSE)),"",VLOOKUP(G40,DataBase!$B$6:$N$160,13,FALSE))</f>
        <v/>
      </c>
      <c r="L40" s="25" t="s">
        <v>111</v>
      </c>
      <c r="M40" s="2">
        <f>IF(ISNA(VLOOKUP(L40,DataBase!$B$6:$N$160,12,FALSE)),0,VLOOKUP(L40,DataBase!$B$6:$N$160,12,FALSE))</f>
        <v>0</v>
      </c>
      <c r="N40" s="2" t="str">
        <f>IF(ISNA(VLOOKUP(L40,DataBase!$B$6:$N$160,11,FALSE)),"",VLOOKUP(L40,DataBase!$B$6:$N$160,11,FALSE))</f>
        <v/>
      </c>
      <c r="O40" s="10" t="str">
        <f>IF(ISNA(VLOOKUP(L40,DataBase!$B$6:$N$160,13,FALSE)),"",VLOOKUP(L40,DataBase!$B$6:$N$160,13,FALSE))</f>
        <v/>
      </c>
      <c r="Q40" s="27" t="s">
        <v>23</v>
      </c>
      <c r="R40" s="2">
        <f ca="1">IF(ISNA(VLOOKUP(Q40,DataBase!$B$6:$N$160,12,FALSE)),0,VLOOKUP(Q40,DataBase!$B$6:$N$160,12,FALSE))</f>
        <v>29795</v>
      </c>
      <c r="S40" s="2">
        <f>IF(ISNA(VLOOKUP(Q40,DataBase!$B$6:$N$160,11,FALSE)),"",VLOOKUP(Q40,DataBase!$B$6:$N$160,11,FALSE))</f>
        <v>34</v>
      </c>
      <c r="T40" s="10" t="str">
        <f>IF(ISNA(VLOOKUP(Q40,DataBase!$B$6:$N$160,13,FALSE)),"",VLOOKUP(Q40,DataBase!$B$6:$N$160,13,FALSE))</f>
        <v>F</v>
      </c>
      <c r="V40" s="28" t="s">
        <v>51</v>
      </c>
      <c r="W40" s="2">
        <f ca="1">IF(ISNA(VLOOKUP(V40,DataBase!$B$6:$N$160,12,FALSE)),0,VLOOKUP(V40,DataBase!$B$6:$N$160,12,FALSE))</f>
        <v>12921</v>
      </c>
      <c r="X40" s="2">
        <f>IF(ISNA(VLOOKUP(V40,DataBase!$B$6:$N$160,11,FALSE)),"",VLOOKUP(V40,DataBase!$B$6:$N$160,11,FALSE))</f>
        <v>57</v>
      </c>
      <c r="Y40" s="10" t="str">
        <f>IF(ISNA(VLOOKUP(V40,DataBase!$B$6:$N$160,13,FALSE)),"",VLOOKUP(V40,DataBase!$B$6:$N$160,13,FALSE))</f>
        <v>F</v>
      </c>
    </row>
    <row r="41" spans="2:25" x14ac:dyDescent="0.25">
      <c r="B41" s="23" t="s">
        <v>83</v>
      </c>
      <c r="C41" s="2">
        <f>IF(ISNA(VLOOKUP(B41,DataBase!$B$6:$N$160,12,FALSE)),0,VLOOKUP(B41,DataBase!$B$6:$N$160,12,FALSE))</f>
        <v>0</v>
      </c>
      <c r="D41" s="2" t="str">
        <f>IF(ISNA(VLOOKUP(B41,DataBase!$B$6:$N$160,11,FALSE)),"",VLOOKUP(B41,DataBase!$B$6:$N$160,11,FALSE))</f>
        <v/>
      </c>
      <c r="E41" s="10" t="str">
        <f>IF(ISNA(VLOOKUP(B41,DataBase!$B$6:$N$160,13,FALSE)),"",VLOOKUP(B41,DataBase!$B$6:$N$160,13,FALSE))</f>
        <v/>
      </c>
      <c r="G41" s="24" t="s">
        <v>109</v>
      </c>
      <c r="H41" s="2">
        <f>IF(ISNA(VLOOKUP(G41,DataBase!$B$6:$N$160,12,FALSE)),0,VLOOKUP(G41,DataBase!$B$6:$N$160,12,FALSE))</f>
        <v>0</v>
      </c>
      <c r="I41" s="2" t="str">
        <f>IF(ISNA(VLOOKUP(G41,DataBase!$B$6:$N$160,11,FALSE)),"",VLOOKUP(G41,DataBase!$B$6:$N$160,11,FALSE))</f>
        <v/>
      </c>
      <c r="J41" s="10" t="str">
        <f>IF(ISNA(VLOOKUP(G41,DataBase!$B$6:$N$160,13,FALSE)),"",VLOOKUP(G41,DataBase!$B$6:$N$160,13,FALSE))</f>
        <v>MC</v>
      </c>
      <c r="L41" s="25" t="s">
        <v>130</v>
      </c>
      <c r="M41" s="2">
        <f>IF(ISNA(VLOOKUP(L41,DataBase!$B$6:$N$160,12,FALSE)),0,VLOOKUP(L41,DataBase!$B$6:$N$160,12,FALSE))</f>
        <v>0</v>
      </c>
      <c r="N41" s="2" t="str">
        <f>IF(ISNA(VLOOKUP(L41,DataBase!$B$6:$N$160,11,FALSE)),"",VLOOKUP(L41,DataBase!$B$6:$N$160,11,FALSE))</f>
        <v/>
      </c>
      <c r="O41" s="10" t="str">
        <f>IF(ISNA(VLOOKUP(L41,DataBase!$B$6:$N$160,13,FALSE)),"",VLOOKUP(L41,DataBase!$B$6:$N$160,13,FALSE))</f>
        <v/>
      </c>
      <c r="Q41" s="27" t="s">
        <v>130</v>
      </c>
      <c r="R41" s="2">
        <f>IF(ISNA(VLOOKUP(Q41,DataBase!$B$6:$N$160,12,FALSE)),0,VLOOKUP(Q41,DataBase!$B$6:$N$160,12,FALSE))</f>
        <v>0</v>
      </c>
      <c r="S41" s="2" t="str">
        <f>IF(ISNA(VLOOKUP(Q41,DataBase!$B$6:$N$160,11,FALSE)),"",VLOOKUP(Q41,DataBase!$B$6:$N$160,11,FALSE))</f>
        <v/>
      </c>
      <c r="T41" s="10" t="str">
        <f>IF(ISNA(VLOOKUP(Q41,DataBase!$B$6:$N$160,13,FALSE)),"",VLOOKUP(Q41,DataBase!$B$6:$N$160,13,FALSE))</f>
        <v/>
      </c>
      <c r="V41" s="28" t="s">
        <v>64</v>
      </c>
      <c r="W41" s="2">
        <f>IF(ISNA(VLOOKUP(V41,DataBase!$B$6:$N$160,12,FALSE)),0,VLOOKUP(V41,DataBase!$B$6:$N$160,12,FALSE))</f>
        <v>0</v>
      </c>
      <c r="X41" s="2" t="str">
        <f>IF(ISNA(VLOOKUP(V41,DataBase!$B$6:$N$160,11,FALSE)),"",VLOOKUP(V41,DataBase!$B$6:$N$160,11,FALSE))</f>
        <v/>
      </c>
      <c r="Y41" s="10" t="str">
        <f>IF(ISNA(VLOOKUP(V41,DataBase!$B$6:$N$160,13,FALSE)),"",VLOOKUP(V41,DataBase!$B$6:$N$160,13,FALSE))</f>
        <v/>
      </c>
    </row>
    <row r="42" spans="2:25" x14ac:dyDescent="0.25">
      <c r="B42" s="63" t="s">
        <v>140</v>
      </c>
      <c r="C42" s="2">
        <f>IF(ISNA(VLOOKUP(B42,DataBase!$B$6:$N$160,12,FALSE)),0,VLOOKUP(B42,DataBase!$B$6:$N$160,12,FALSE))</f>
        <v>0</v>
      </c>
      <c r="D42" s="2" t="str">
        <f>IF(ISNA(VLOOKUP(B42,DataBase!$B$6:$N$160,11,FALSE)),"",VLOOKUP(B42,DataBase!$B$6:$N$160,11,FALSE))</f>
        <v/>
      </c>
      <c r="E42" s="10" t="str">
        <f>IF(ISNA(VLOOKUP(B42,DataBase!$B$6:$N$160,13,FALSE)),"",VLOOKUP(B42,DataBase!$B$6:$N$160,13,FALSE))</f>
        <v/>
      </c>
      <c r="G42" s="24" t="s">
        <v>197</v>
      </c>
      <c r="H42" s="2">
        <f ca="1">IF(ISNA(VLOOKUP(G42,DataBase!$B$6:$N$160,12,FALSE)),0,VLOOKUP(G42,DataBase!$B$6:$N$160,12,FALSE))</f>
        <v>19663.090909090908</v>
      </c>
      <c r="I42" s="2">
        <f>IF(ISNA(VLOOKUP(G42,DataBase!$B$6:$N$160,11,FALSE)),"",VLOOKUP(G42,DataBase!$B$6:$N$160,11,FALSE))</f>
        <v>40</v>
      </c>
      <c r="J42" s="10" t="str">
        <f>IF(ISNA(VLOOKUP(G42,DataBase!$B$6:$N$160,13,FALSE)),"",VLOOKUP(G42,DataBase!$B$6:$N$160,13,FALSE))</f>
        <v>F</v>
      </c>
      <c r="L42" s="25" t="s">
        <v>196</v>
      </c>
      <c r="M42" s="2">
        <f ca="1">IF(ISNA(VLOOKUP(L42,DataBase!$B$6:$N$160,12,FALSE)),0,VLOOKUP(L42,DataBase!$B$6:$N$160,12,FALSE))</f>
        <v>112100</v>
      </c>
      <c r="N42" s="2">
        <f>IF(ISNA(VLOOKUP(L42,DataBase!$B$6:$N$160,11,FALSE)),"",VLOOKUP(L42,DataBase!$B$6:$N$160,11,FALSE))</f>
        <v>12</v>
      </c>
      <c r="O42" s="10" t="str">
        <f>IF(ISNA(VLOOKUP(L42,DataBase!$B$6:$N$160,13,FALSE)),"",VLOOKUP(L42,DataBase!$B$6:$N$160,13,FALSE))</f>
        <v>F</v>
      </c>
      <c r="Q42" s="27" t="s">
        <v>140</v>
      </c>
      <c r="R42" s="2">
        <f>IF(ISNA(VLOOKUP(Q42,DataBase!$B$6:$N$160,12,FALSE)),0,VLOOKUP(Q42,DataBase!$B$6:$N$160,12,FALSE))</f>
        <v>0</v>
      </c>
      <c r="S42" s="2" t="str">
        <f>IF(ISNA(VLOOKUP(Q42,DataBase!$B$6:$N$160,11,FALSE)),"",VLOOKUP(Q42,DataBase!$B$6:$N$160,11,FALSE))</f>
        <v/>
      </c>
      <c r="T42" s="10" t="str">
        <f>IF(ISNA(VLOOKUP(Q42,DataBase!$B$6:$N$160,13,FALSE)),"",VLOOKUP(Q42,DataBase!$B$6:$N$160,13,FALSE))</f>
        <v/>
      </c>
      <c r="V42" s="28" t="s">
        <v>195</v>
      </c>
      <c r="W42" s="2">
        <f ca="1">IF(ISNA(VLOOKUP(V42,DataBase!$B$6:$N$160,12,FALSE)),0,VLOOKUP(V42,DataBase!$B$6:$N$160,12,FALSE))</f>
        <v>64723</v>
      </c>
      <c r="X42" s="2">
        <f>IF(ISNA(VLOOKUP(V42,DataBase!$B$6:$N$160,11,FALSE)),"",VLOOKUP(V42,DataBase!$B$6:$N$160,11,FALSE))</f>
        <v>18</v>
      </c>
      <c r="Y42" s="10" t="str">
        <f>IF(ISNA(VLOOKUP(V42,DataBase!$B$6:$N$160,13,FALSE)),"",VLOOKUP(V42,DataBase!$B$6:$N$160,13,FALSE))</f>
        <v>F</v>
      </c>
    </row>
    <row r="43" spans="2:25" x14ac:dyDescent="0.25">
      <c r="B43" s="23" t="s">
        <v>124</v>
      </c>
      <c r="C43" s="2">
        <f>IF(ISNA(VLOOKUP(B43,DataBase!$B$6:$N$160,12,FALSE)),0,VLOOKUP(B43,DataBase!$B$6:$N$160,12,FALSE))</f>
        <v>0</v>
      </c>
      <c r="D43" s="2" t="str">
        <f>IF(ISNA(VLOOKUP(B43,DataBase!$B$6:$N$160,11,FALSE)),"",VLOOKUP(B43,DataBase!$B$6:$N$160,11,FALSE))</f>
        <v/>
      </c>
      <c r="E43" s="10" t="str">
        <f>IF(ISNA(VLOOKUP(B43,DataBase!$B$6:$N$160,13,FALSE)),"",VLOOKUP(B43,DataBase!$B$6:$N$160,13,FALSE))</f>
        <v>MC</v>
      </c>
      <c r="G43" s="24" t="s">
        <v>62</v>
      </c>
      <c r="H43" s="2">
        <f>IF(ISNA(VLOOKUP(G43,DataBase!$B$6:$N$160,12,FALSE)),0,VLOOKUP(G43,DataBase!$B$6:$N$160,12,FALSE))</f>
        <v>0</v>
      </c>
      <c r="I43" s="2" t="str">
        <f>IF(ISNA(VLOOKUP(G43,DataBase!$B$6:$N$160,11,FALSE)),"",VLOOKUP(G43,DataBase!$B$6:$N$160,11,FALSE))</f>
        <v/>
      </c>
      <c r="J43" s="10" t="str">
        <f>IF(ISNA(VLOOKUP(G43,DataBase!$B$6:$N$160,13,FALSE)),"",VLOOKUP(G43,DataBase!$B$6:$N$160,13,FALSE))</f>
        <v>MC</v>
      </c>
      <c r="L43" s="25" t="s">
        <v>124</v>
      </c>
      <c r="M43" s="2">
        <f>IF(ISNA(VLOOKUP(L43,DataBase!$B$6:$N$160,12,FALSE)),0,VLOOKUP(L43,DataBase!$B$6:$N$160,12,FALSE))</f>
        <v>0</v>
      </c>
      <c r="N43" s="2" t="str">
        <f>IF(ISNA(VLOOKUP(L43,DataBase!$B$6:$N$160,11,FALSE)),"",VLOOKUP(L43,DataBase!$B$6:$N$160,11,FALSE))</f>
        <v/>
      </c>
      <c r="O43" s="10" t="str">
        <f>IF(ISNA(VLOOKUP(L43,DataBase!$B$6:$N$160,13,FALSE)),"",VLOOKUP(L43,DataBase!$B$6:$N$160,13,FALSE))</f>
        <v>MC</v>
      </c>
      <c r="Q43" s="27" t="s">
        <v>62</v>
      </c>
      <c r="R43" s="2">
        <f>IF(ISNA(VLOOKUP(Q43,DataBase!$B$6:$N$160,12,FALSE)),0,VLOOKUP(Q43,DataBase!$B$6:$N$160,12,FALSE))</f>
        <v>0</v>
      </c>
      <c r="S43" s="2" t="str">
        <f>IF(ISNA(VLOOKUP(Q43,DataBase!$B$6:$N$160,11,FALSE)),"",VLOOKUP(Q43,DataBase!$B$6:$N$160,11,FALSE))</f>
        <v/>
      </c>
      <c r="T43" s="10" t="str">
        <f>IF(ISNA(VLOOKUP(Q43,DataBase!$B$6:$N$160,13,FALSE)),"",VLOOKUP(Q43,DataBase!$B$6:$N$160,13,FALSE))</f>
        <v>MC</v>
      </c>
      <c r="V43" s="28" t="s">
        <v>138</v>
      </c>
      <c r="W43" s="2">
        <f ca="1">IF(ISNA(VLOOKUP(V43,DataBase!$B$6:$N$160,12,FALSE)),0,VLOOKUP(V43,DataBase!$B$6:$N$160,12,FALSE))</f>
        <v>29795</v>
      </c>
      <c r="X43" s="2">
        <f>IF(ISNA(VLOOKUP(V43,DataBase!$B$6:$N$160,11,FALSE)),"",VLOOKUP(V43,DataBase!$B$6:$N$160,11,FALSE))</f>
        <v>34</v>
      </c>
      <c r="Y43" s="10" t="str">
        <f>IF(ISNA(VLOOKUP(V43,DataBase!$B$6:$N$160,13,FALSE)),"",VLOOKUP(V43,DataBase!$B$6:$N$160,13,FALSE))</f>
        <v>F</v>
      </c>
    </row>
    <row r="44" spans="2:25" x14ac:dyDescent="0.25">
      <c r="B44" s="23" t="s">
        <v>36</v>
      </c>
      <c r="C44" s="2">
        <f ca="1">IF(ISNA(VLOOKUP(B44,DataBase!$B$6:$N$160,12,FALSE)),0,VLOOKUP(B44,DataBase!$B$6:$N$160,12,FALSE))</f>
        <v>519200</v>
      </c>
      <c r="D44" s="2">
        <f>IF(ISNA(VLOOKUP(B44,DataBase!$B$6:$N$160,11,FALSE)),"",VLOOKUP(B44,DataBase!$B$6:$N$160,11,FALSE))</f>
        <v>2</v>
      </c>
      <c r="E44" s="10" t="str">
        <f>IF(ISNA(VLOOKUP(B44,DataBase!$B$6:$N$160,13,FALSE)),"",VLOOKUP(B44,DataBase!$B$6:$N$160,13,FALSE))</f>
        <v>F</v>
      </c>
      <c r="G44" s="24" t="s">
        <v>73</v>
      </c>
      <c r="H44" s="2">
        <f>IF(ISNA(VLOOKUP(G44,DataBase!$B$6:$N$160,12,FALSE)),0,VLOOKUP(G44,DataBase!$B$6:$N$160,12,FALSE))</f>
        <v>0</v>
      </c>
      <c r="I44" s="2" t="str">
        <f>IF(ISNA(VLOOKUP(G44,DataBase!$B$6:$N$160,11,FALSE)),"",VLOOKUP(G44,DataBase!$B$6:$N$160,11,FALSE))</f>
        <v/>
      </c>
      <c r="J44" s="10" t="str">
        <f>IF(ISNA(VLOOKUP(G44,DataBase!$B$6:$N$160,13,FALSE)),"",VLOOKUP(G44,DataBase!$B$6:$N$160,13,FALSE))</f>
        <v/>
      </c>
      <c r="L44" s="25" t="s">
        <v>36</v>
      </c>
      <c r="M44" s="2">
        <f ca="1">IF(ISNA(VLOOKUP(L44,DataBase!$B$6:$N$160,12,FALSE)),0,VLOOKUP(L44,DataBase!$B$6:$N$160,12,FALSE))</f>
        <v>519200</v>
      </c>
      <c r="N44" s="2">
        <f>IF(ISNA(VLOOKUP(L44,DataBase!$B$6:$N$160,11,FALSE)),"",VLOOKUP(L44,DataBase!$B$6:$N$160,11,FALSE))</f>
        <v>2</v>
      </c>
      <c r="O44" s="10" t="str">
        <f>IF(ISNA(VLOOKUP(L44,DataBase!$B$6:$N$160,13,FALSE)),"",VLOOKUP(L44,DataBase!$B$6:$N$160,13,FALSE))</f>
        <v>F</v>
      </c>
      <c r="Q44" s="27" t="s">
        <v>36</v>
      </c>
      <c r="R44" s="2">
        <f ca="1">IF(ISNA(VLOOKUP(Q44,DataBase!$B$6:$N$160,12,FALSE)),0,VLOOKUP(Q44,DataBase!$B$6:$N$160,12,FALSE))</f>
        <v>519200</v>
      </c>
      <c r="S44" s="2">
        <f>IF(ISNA(VLOOKUP(Q44,DataBase!$B$6:$N$160,11,FALSE)),"",VLOOKUP(Q44,DataBase!$B$6:$N$160,11,FALSE))</f>
        <v>2</v>
      </c>
      <c r="T44" s="10" t="str">
        <f>IF(ISNA(VLOOKUP(Q44,DataBase!$B$6:$N$160,13,FALSE)),"",VLOOKUP(Q44,DataBase!$B$6:$N$160,13,FALSE))</f>
        <v>F</v>
      </c>
      <c r="V44" s="28" t="s">
        <v>200</v>
      </c>
      <c r="W44" s="2">
        <f ca="1">IF(ISNA(VLOOKUP(V44,DataBase!$B$6:$N$160,12,FALSE)),0,VLOOKUP(V44,DataBase!$B$6:$N$160,12,FALSE))</f>
        <v>64723</v>
      </c>
      <c r="X44" s="2">
        <f>IF(ISNA(VLOOKUP(V44,DataBase!$B$6:$N$160,11,FALSE)),"",VLOOKUP(V44,DataBase!$B$6:$N$160,11,FALSE))</f>
        <v>18</v>
      </c>
      <c r="Y44" s="10" t="str">
        <f>IF(ISNA(VLOOKUP(V44,DataBase!$B$6:$N$160,13,FALSE)),"",VLOOKUP(V44,DataBase!$B$6:$N$160,13,FALSE))</f>
        <v>F</v>
      </c>
    </row>
    <row r="45" spans="2:25" x14ac:dyDescent="0.25">
      <c r="B45" s="23" t="s">
        <v>137</v>
      </c>
      <c r="C45" s="2">
        <f>IF(ISNA(VLOOKUP(B45,DataBase!$B$6:$N$160,12,FALSE)),0,VLOOKUP(B45,DataBase!$B$6:$N$160,12,FALSE))</f>
        <v>0</v>
      </c>
      <c r="D45" s="2" t="str">
        <f>IF(ISNA(VLOOKUP(B45,DataBase!$B$6:$N$160,11,FALSE)),"",VLOOKUP(B45,DataBase!$B$6:$N$160,11,FALSE))</f>
        <v/>
      </c>
      <c r="E45" s="10" t="str">
        <f>IF(ISNA(VLOOKUP(B45,DataBase!$B$6:$N$160,13,FALSE)),"",VLOOKUP(B45,DataBase!$B$6:$N$160,13,FALSE))</f>
        <v/>
      </c>
      <c r="G45" s="24" t="s">
        <v>42</v>
      </c>
      <c r="H45" s="2">
        <f>IF(ISNA(VLOOKUP(G45,DataBase!$B$6:$N$160,12,FALSE)),0,VLOOKUP(G45,DataBase!$B$6:$N$160,12,FALSE))</f>
        <v>0</v>
      </c>
      <c r="I45" s="2" t="str">
        <f>IF(ISNA(VLOOKUP(G45,DataBase!$B$6:$N$160,11,FALSE)),"",VLOOKUP(G45,DataBase!$B$6:$N$160,11,FALSE))</f>
        <v/>
      </c>
      <c r="J45" s="10" t="str">
        <f>IF(ISNA(VLOOKUP(G45,DataBase!$B$6:$N$160,13,FALSE)),"",VLOOKUP(G45,DataBase!$B$6:$N$160,13,FALSE))</f>
        <v>MC</v>
      </c>
      <c r="L45" s="25" t="s">
        <v>44</v>
      </c>
      <c r="M45" s="2">
        <f>IF(ISNA(VLOOKUP(L45,DataBase!$B$6:$N$160,12,FALSE)),0,VLOOKUP(L45,DataBase!$B$6:$N$160,12,FALSE))</f>
        <v>0</v>
      </c>
      <c r="N45" s="2" t="str">
        <f>IF(ISNA(VLOOKUP(L45,DataBase!$B$6:$N$160,11,FALSE)),"",VLOOKUP(L45,DataBase!$B$6:$N$160,11,FALSE))</f>
        <v/>
      </c>
      <c r="O45" s="10" t="str">
        <f>IF(ISNA(VLOOKUP(L45,DataBase!$B$6:$N$160,13,FALSE)),"",VLOOKUP(L45,DataBase!$B$6:$N$160,13,FALSE))</f>
        <v/>
      </c>
      <c r="Q45" s="27" t="s">
        <v>137</v>
      </c>
      <c r="R45" s="2">
        <f>IF(ISNA(VLOOKUP(Q45,DataBase!$B$6:$N$160,12,FALSE)),0,VLOOKUP(Q45,DataBase!$B$6:$N$160,12,FALSE))</f>
        <v>0</v>
      </c>
      <c r="S45" s="2" t="str">
        <f>IF(ISNA(VLOOKUP(Q45,DataBase!$B$6:$N$160,11,FALSE)),"",VLOOKUP(Q45,DataBase!$B$6:$N$160,11,FALSE))</f>
        <v/>
      </c>
      <c r="T45" s="10" t="str">
        <f>IF(ISNA(VLOOKUP(Q45,DataBase!$B$6:$N$160,13,FALSE)),"",VLOOKUP(Q45,DataBase!$B$6:$N$160,13,FALSE))</f>
        <v/>
      </c>
      <c r="V45" s="28" t="s">
        <v>137</v>
      </c>
      <c r="W45" s="2">
        <f>IF(ISNA(VLOOKUP(V45,DataBase!$B$6:$N$160,12,FALSE)),0,VLOOKUP(V45,DataBase!$B$6:$N$160,12,FALSE))</f>
        <v>0</v>
      </c>
      <c r="X45" s="2" t="str">
        <f>IF(ISNA(VLOOKUP(V45,DataBase!$B$6:$N$160,11,FALSE)),"",VLOOKUP(V45,DataBase!$B$6:$N$160,11,FALSE))</f>
        <v/>
      </c>
      <c r="Y45" s="10" t="str">
        <f>IF(ISNA(VLOOKUP(V45,DataBase!$B$6:$N$160,13,FALSE)),"",VLOOKUP(V45,DataBase!$B$6:$N$160,13,FALSE))</f>
        <v/>
      </c>
    </row>
    <row r="46" spans="2:25" x14ac:dyDescent="0.25">
      <c r="B46" s="23" t="s">
        <v>33</v>
      </c>
      <c r="C46" s="2">
        <f>IF(ISNA(VLOOKUP(B46,DataBase!$B$6:$N$160,12,FALSE)),0,VLOOKUP(B46,DataBase!$B$6:$N$160,12,FALSE))</f>
        <v>0</v>
      </c>
      <c r="D46" s="2" t="str">
        <f>IF(ISNA(VLOOKUP(B46,DataBase!$B$6:$N$160,11,FALSE)),"",VLOOKUP(B46,DataBase!$B$6:$N$160,11,FALSE))</f>
        <v/>
      </c>
      <c r="E46" s="10" t="str">
        <f>IF(ISNA(VLOOKUP(B46,DataBase!$B$6:$N$160,13,FALSE)),"",VLOOKUP(B46,DataBase!$B$6:$N$160,13,FALSE))</f>
        <v/>
      </c>
      <c r="G46" s="24" t="s">
        <v>119</v>
      </c>
      <c r="H46" s="2">
        <f ca="1">IF(ISNA(VLOOKUP(G46,DataBase!$B$6:$N$160,12,FALSE)),0,VLOOKUP(G46,DataBase!$B$6:$N$160,12,FALSE))</f>
        <v>19663.090909090908</v>
      </c>
      <c r="I46" s="2">
        <f>IF(ISNA(VLOOKUP(G46,DataBase!$B$6:$N$160,11,FALSE)),"",VLOOKUP(G46,DataBase!$B$6:$N$160,11,FALSE))</f>
        <v>40</v>
      </c>
      <c r="J46" s="10" t="str">
        <f>IF(ISNA(VLOOKUP(G46,DataBase!$B$6:$N$160,13,FALSE)),"",VLOOKUP(G46,DataBase!$B$6:$N$160,13,FALSE))</f>
        <v>F</v>
      </c>
      <c r="L46" s="25" t="s">
        <v>33</v>
      </c>
      <c r="M46" s="2">
        <f>IF(ISNA(VLOOKUP(L46,DataBase!$B$6:$N$160,12,FALSE)),0,VLOOKUP(L46,DataBase!$B$6:$N$160,12,FALSE))</f>
        <v>0</v>
      </c>
      <c r="N46" s="2" t="str">
        <f>IF(ISNA(VLOOKUP(L46,DataBase!$B$6:$N$160,11,FALSE)),"",VLOOKUP(L46,DataBase!$B$6:$N$160,11,FALSE))</f>
        <v/>
      </c>
      <c r="O46" s="10" t="str">
        <f>IF(ISNA(VLOOKUP(L46,DataBase!$B$6:$N$160,13,FALSE)),"",VLOOKUP(L46,DataBase!$B$6:$N$160,13,FALSE))</f>
        <v/>
      </c>
      <c r="Q46" s="27" t="s">
        <v>33</v>
      </c>
      <c r="R46" s="2">
        <f>IF(ISNA(VLOOKUP(Q46,DataBase!$B$6:$N$160,12,FALSE)),0,VLOOKUP(Q46,DataBase!$B$6:$N$160,12,FALSE))</f>
        <v>0</v>
      </c>
      <c r="S46" s="2" t="str">
        <f>IF(ISNA(VLOOKUP(Q46,DataBase!$B$6:$N$160,11,FALSE)),"",VLOOKUP(Q46,DataBase!$B$6:$N$160,11,FALSE))</f>
        <v/>
      </c>
      <c r="T46" s="10" t="str">
        <f>IF(ISNA(VLOOKUP(Q46,DataBase!$B$6:$N$160,13,FALSE)),"",VLOOKUP(Q46,DataBase!$B$6:$N$160,13,FALSE))</f>
        <v/>
      </c>
      <c r="V46" s="28" t="s">
        <v>119</v>
      </c>
      <c r="W46" s="2">
        <f ca="1">IF(ISNA(VLOOKUP(V46,DataBase!$B$6:$N$160,12,FALSE)),0,VLOOKUP(V46,DataBase!$B$6:$N$160,12,FALSE))</f>
        <v>19663.090909090908</v>
      </c>
      <c r="X46" s="2">
        <f>IF(ISNA(VLOOKUP(V46,DataBase!$B$6:$N$160,11,FALSE)),"",VLOOKUP(V46,DataBase!$B$6:$N$160,11,FALSE))</f>
        <v>40</v>
      </c>
      <c r="Y46" s="10" t="str">
        <f>IF(ISNA(VLOOKUP(V46,DataBase!$B$6:$N$160,13,FALSE)),"",VLOOKUP(V46,DataBase!$B$6:$N$160,13,FALSE))</f>
        <v>F</v>
      </c>
    </row>
    <row r="47" spans="2:25" x14ac:dyDescent="0.25">
      <c r="B47" s="23" t="s">
        <v>120</v>
      </c>
      <c r="C47" s="2">
        <f>IF(ISNA(VLOOKUP(B47,DataBase!$B$6:$N$160,12,FALSE)),0,VLOOKUP(B47,DataBase!$B$6:$N$160,12,FALSE))</f>
        <v>0</v>
      </c>
      <c r="D47" s="2" t="str">
        <f>IF(ISNA(VLOOKUP(B47,DataBase!$B$6:$N$160,11,FALSE)),"",VLOOKUP(B47,DataBase!$B$6:$N$160,11,FALSE))</f>
        <v/>
      </c>
      <c r="E47" s="10" t="str">
        <f>IF(ISNA(VLOOKUP(B47,DataBase!$B$6:$N$160,13,FALSE)),"",VLOOKUP(B47,DataBase!$B$6:$N$160,13,FALSE))</f>
        <v/>
      </c>
      <c r="G47" s="24" t="s">
        <v>139</v>
      </c>
      <c r="H47" s="2">
        <f>IF(ISNA(VLOOKUP(G47,DataBase!$B$6:$N$160,12,FALSE)),0,VLOOKUP(G47,DataBase!$B$6:$N$160,12,FALSE))</f>
        <v>0</v>
      </c>
      <c r="I47" s="2" t="str">
        <f>IF(ISNA(VLOOKUP(G47,DataBase!$B$6:$N$160,11,FALSE)),"",VLOOKUP(G47,DataBase!$B$6:$N$160,11,FALSE))</f>
        <v/>
      </c>
      <c r="J47" s="10" t="str">
        <f>IF(ISNA(VLOOKUP(G47,DataBase!$B$6:$N$160,13,FALSE)),"",VLOOKUP(G47,DataBase!$B$6:$N$160,13,FALSE))</f>
        <v/>
      </c>
      <c r="L47" s="25" t="s">
        <v>26</v>
      </c>
      <c r="M47" s="2">
        <f ca="1">IF(ISNA(VLOOKUP(L47,DataBase!$B$6:$N$160,12,FALSE)),0,VLOOKUP(L47,DataBase!$B$6:$N$160,12,FALSE))</f>
        <v>64723</v>
      </c>
      <c r="N47" s="2">
        <f>IF(ISNA(VLOOKUP(L47,DataBase!$B$6:$N$160,11,FALSE)),"",VLOOKUP(L47,DataBase!$B$6:$N$160,11,FALSE))</f>
        <v>18</v>
      </c>
      <c r="O47" s="10" t="str">
        <f>IF(ISNA(VLOOKUP(L47,DataBase!$B$6:$N$160,13,FALSE)),"",VLOOKUP(L47,DataBase!$B$6:$N$160,13,FALSE))</f>
        <v>F</v>
      </c>
      <c r="Q47" s="27" t="s">
        <v>120</v>
      </c>
      <c r="R47" s="2">
        <f>IF(ISNA(VLOOKUP(Q47,DataBase!$B$6:$N$160,12,FALSE)),0,VLOOKUP(Q47,DataBase!$B$6:$N$160,12,FALSE))</f>
        <v>0</v>
      </c>
      <c r="S47" s="2" t="str">
        <f>IF(ISNA(VLOOKUP(Q47,DataBase!$B$6:$N$160,11,FALSE)),"",VLOOKUP(Q47,DataBase!$B$6:$N$160,11,FALSE))</f>
        <v/>
      </c>
      <c r="T47" s="10" t="str">
        <f>IF(ISNA(VLOOKUP(Q47,DataBase!$B$6:$N$160,13,FALSE)),"",VLOOKUP(Q47,DataBase!$B$6:$N$160,13,FALSE))</f>
        <v/>
      </c>
      <c r="V47" s="28" t="s">
        <v>139</v>
      </c>
      <c r="W47" s="2">
        <f>IF(ISNA(VLOOKUP(V47,DataBase!$B$6:$N$160,12,FALSE)),0,VLOOKUP(V47,DataBase!$B$6:$N$160,12,FALSE))</f>
        <v>0</v>
      </c>
      <c r="X47" s="2" t="str">
        <f>IF(ISNA(VLOOKUP(V47,DataBase!$B$6:$N$160,11,FALSE)),"",VLOOKUP(V47,DataBase!$B$6:$N$160,11,FALSE))</f>
        <v/>
      </c>
      <c r="Y47" s="10" t="str">
        <f>IF(ISNA(VLOOKUP(V47,DataBase!$B$6:$N$160,13,FALSE)),"",VLOOKUP(V47,DataBase!$B$6:$N$160,13,FALSE))</f>
        <v/>
      </c>
    </row>
    <row r="48" spans="2:25" x14ac:dyDescent="0.25">
      <c r="B48" s="23" t="s">
        <v>142</v>
      </c>
      <c r="C48" s="2">
        <f>IF(ISNA(VLOOKUP(B48,DataBase!$B$6:$N$160,12,FALSE)),0,VLOOKUP(B48,DataBase!$B$6:$N$160,12,FALSE))</f>
        <v>0</v>
      </c>
      <c r="D48" s="2" t="str">
        <f>IF(ISNA(VLOOKUP(B48,DataBase!$B$6:$N$160,11,FALSE)),"",VLOOKUP(B48,DataBase!$B$6:$N$160,11,FALSE))</f>
        <v/>
      </c>
      <c r="E48" s="10" t="str">
        <f>IF(ISNA(VLOOKUP(B48,DataBase!$B$6:$N$160,13,FALSE)),"",VLOOKUP(B48,DataBase!$B$6:$N$160,13,FALSE))</f>
        <v/>
      </c>
      <c r="G48" s="24" t="s">
        <v>206</v>
      </c>
      <c r="H48" s="2">
        <f>IF(ISNA(VLOOKUP(G48,DataBase!$B$6:$N$160,12,FALSE)),0,VLOOKUP(G48,DataBase!$B$6:$N$160,12,FALSE))</f>
        <v>0</v>
      </c>
      <c r="I48" s="2" t="str">
        <f>IF(ISNA(VLOOKUP(G48,DataBase!$B$6:$N$160,11,FALSE)),"",VLOOKUP(G48,DataBase!$B$6:$N$160,11,FALSE))</f>
        <v/>
      </c>
      <c r="J48" s="10" t="str">
        <f>IF(ISNA(VLOOKUP(G48,DataBase!$B$6:$N$160,13,FALSE)),"",VLOOKUP(G48,DataBase!$B$6:$N$160,13,FALSE))</f>
        <v/>
      </c>
      <c r="L48" s="25" t="s">
        <v>205</v>
      </c>
      <c r="M48" s="2">
        <f>IF(ISNA(VLOOKUP(L48,DataBase!$B$6:$N$160,12,FALSE)),0,VLOOKUP(L48,DataBase!$B$6:$N$160,12,FALSE))</f>
        <v>0</v>
      </c>
      <c r="N48" s="2" t="str">
        <f>IF(ISNA(VLOOKUP(L48,DataBase!$B$6:$N$160,11,FALSE)),"",VLOOKUP(L48,DataBase!$B$6:$N$160,11,FALSE))</f>
        <v/>
      </c>
      <c r="O48" s="10" t="str">
        <f>IF(ISNA(VLOOKUP(L48,DataBase!$B$6:$N$160,13,FALSE)),"",VLOOKUP(L48,DataBase!$B$6:$N$160,13,FALSE))</f>
        <v/>
      </c>
      <c r="Q48" s="27" t="s">
        <v>142</v>
      </c>
      <c r="R48" s="2">
        <f>IF(ISNA(VLOOKUP(Q48,DataBase!$B$6:$N$160,12,FALSE)),0,VLOOKUP(Q48,DataBase!$B$6:$N$160,12,FALSE))</f>
        <v>0</v>
      </c>
      <c r="S48" s="2" t="str">
        <f>IF(ISNA(VLOOKUP(Q48,DataBase!$B$6:$N$160,11,FALSE)),"",VLOOKUP(Q48,DataBase!$B$6:$N$160,11,FALSE))</f>
        <v/>
      </c>
      <c r="T48" s="10" t="str">
        <f>IF(ISNA(VLOOKUP(Q48,DataBase!$B$6:$N$160,13,FALSE)),"",VLOOKUP(Q48,DataBase!$B$6:$N$160,13,FALSE))</f>
        <v/>
      </c>
      <c r="V48" s="28" t="s">
        <v>207</v>
      </c>
      <c r="W48" s="2">
        <f>IF(ISNA(VLOOKUP(V48,DataBase!$B$6:$N$160,12,FALSE)),0,VLOOKUP(V48,DataBase!$B$6:$N$160,12,FALSE))</f>
        <v>0</v>
      </c>
      <c r="X48" s="2" t="str">
        <f>IF(ISNA(VLOOKUP(V48,DataBase!$B$6:$N$160,11,FALSE)),"",VLOOKUP(V48,DataBase!$B$6:$N$160,11,FALSE))</f>
        <v/>
      </c>
      <c r="Y48" s="10" t="str">
        <f>IF(ISNA(VLOOKUP(V48,DataBase!$B$6:$N$160,13,FALSE)),"",VLOOKUP(V48,DataBase!$B$6:$N$160,13,FALSE))</f>
        <v/>
      </c>
    </row>
    <row r="49" spans="2:25" s="59" customFormat="1" x14ac:dyDescent="0.25">
      <c r="B49" s="35" t="s">
        <v>211</v>
      </c>
      <c r="C49" s="60">
        <f>IF(ISNA(VLOOKUP(B49,DataBase!$B$6:$N$160,12,FALSE)),0,VLOOKUP(B49,DataBase!$B$6:$N$160,12,FALSE))</f>
        <v>0</v>
      </c>
      <c r="D49" s="60" t="str">
        <f>IF(ISNA(VLOOKUP(B49,DataBase!$B$6:$N$160,11,FALSE)),"",VLOOKUP(B49,DataBase!$B$6:$N$160,11,FALSE))</f>
        <v/>
      </c>
      <c r="E49" s="10" t="str">
        <f>IF(ISNA(VLOOKUP(B49,DataBase!$B$6:$N$160,13,FALSE)),"",VLOOKUP(B49,DataBase!$B$6:$N$160,13,FALSE))</f>
        <v>MC</v>
      </c>
      <c r="G49" s="35" t="s">
        <v>214</v>
      </c>
      <c r="H49" s="60">
        <f>IF(ISNA(VLOOKUP(G49,DataBase!$B$6:$N$160,12,FALSE)),0,VLOOKUP(G49,DataBase!$B$6:$N$160,12,FALSE))</f>
        <v>0</v>
      </c>
      <c r="I49" s="60" t="str">
        <f>IF(ISNA(VLOOKUP(G49,DataBase!$B$6:$N$160,11,FALSE)),"",VLOOKUP(G49,DataBase!$B$6:$N$160,11,FALSE))</f>
        <v/>
      </c>
      <c r="J49" s="10" t="str">
        <f>IF(ISNA(VLOOKUP(G49,DataBase!$B$6:$N$160,13,FALSE)),"",VLOOKUP(G49,DataBase!$B$6:$N$160,13,FALSE))</f>
        <v>MC</v>
      </c>
      <c r="L49" s="35" t="s">
        <v>215</v>
      </c>
      <c r="M49" s="60">
        <f>IF(ISNA(VLOOKUP(L49,DataBase!$B$6:$N$160,12,FALSE)),0,VLOOKUP(L49,DataBase!$B$6:$N$160,12,FALSE))</f>
        <v>0</v>
      </c>
      <c r="N49" s="60" t="str">
        <f>IF(ISNA(VLOOKUP(L49,DataBase!$B$6:$N$160,11,FALSE)),"",VLOOKUP(L49,DataBase!$B$6:$N$160,11,FALSE))</f>
        <v/>
      </c>
      <c r="O49" s="10" t="str">
        <f>IF(ISNA(VLOOKUP(L49,DataBase!$B$6:$N$160,13,FALSE)),"",VLOOKUP(L49,DataBase!$B$6:$N$160,13,FALSE))</f>
        <v/>
      </c>
      <c r="Q49" s="35" t="s">
        <v>216</v>
      </c>
      <c r="R49" s="60">
        <f>IF(ISNA(VLOOKUP(Q49,DataBase!$B$6:$N$160,12,FALSE)),0,VLOOKUP(Q49,DataBase!$B$6:$N$160,12,FALSE))</f>
        <v>0</v>
      </c>
      <c r="S49" s="60" t="str">
        <f>IF(ISNA(VLOOKUP(Q49,DataBase!$B$6:$N$160,11,FALSE)),"",VLOOKUP(Q49,DataBase!$B$6:$N$160,11,FALSE))</f>
        <v/>
      </c>
      <c r="T49" s="10" t="str">
        <f>IF(ISNA(VLOOKUP(Q49,DataBase!$B$6:$N$160,13,FALSE)),"",VLOOKUP(Q49,DataBase!$B$6:$N$160,13,FALSE))</f>
        <v/>
      </c>
      <c r="V49" s="35" t="s">
        <v>217</v>
      </c>
      <c r="W49" s="60">
        <f>IF(ISNA(VLOOKUP(V49,DataBase!$B$6:$N$160,12,FALSE)),0,VLOOKUP(V49,DataBase!$B$6:$N$160,12,FALSE))</f>
        <v>0</v>
      </c>
      <c r="X49" s="60" t="str">
        <f>IF(ISNA(VLOOKUP(V49,DataBase!$B$6:$N$160,11,FALSE)),"",VLOOKUP(V49,DataBase!$B$6:$N$160,11,FALSE))</f>
        <v/>
      </c>
      <c r="Y49" s="10" t="str">
        <f>IF(ISNA(VLOOKUP(V49,DataBase!$B$6:$N$160,13,FALSE)),"",VLOOKUP(V49,DataBase!$B$6:$N$160,13,FALSE))</f>
        <v/>
      </c>
    </row>
    <row r="50" spans="2:25" x14ac:dyDescent="0.25">
      <c r="B50" s="61"/>
      <c r="C50" s="2">
        <f>IF(ISNA(VLOOKUP(B50,DataBase!$B$6:$N$160,12,FALSE)),0,VLOOKUP(B50,DataBase!$B$6:$N$160,12,FALSE))</f>
        <v>0</v>
      </c>
      <c r="D50" s="2" t="str">
        <f>IF(ISNA(VLOOKUP(B50,DataBase!$B$6:$N$160,11,FALSE)),"",VLOOKUP(B50,DataBase!$B$6:$N$160,11,FALSE))</f>
        <v/>
      </c>
      <c r="E50" s="10" t="str">
        <f>IF(ISNA(VLOOKUP(B50,DataBase!$B$6:$N$160,13,FALSE)),"",VLOOKUP(B50,DataBase!$B$6:$N$160,13,FALSE))</f>
        <v/>
      </c>
      <c r="G50" s="24"/>
      <c r="H50" s="2">
        <f>IF(ISNA(VLOOKUP(G50,DataBase!$B$6:$N$160,12,FALSE)),0,VLOOKUP(G50,DataBase!$B$6:$N$160,12,FALSE))</f>
        <v>0</v>
      </c>
      <c r="I50" s="2" t="str">
        <f>IF(ISNA(VLOOKUP(G50,DataBase!$B$6:$N$160,11,FALSE)),"",VLOOKUP(G50,DataBase!$B$6:$N$160,11,FALSE))</f>
        <v/>
      </c>
      <c r="J50" s="10" t="str">
        <f>IF(ISNA(VLOOKUP(G50,DataBase!$B$6:$N$160,13,FALSE)),"",VLOOKUP(G50,DataBase!$B$6:$N$160,13,FALSE))</f>
        <v/>
      </c>
      <c r="L50" s="61"/>
      <c r="M50" s="2">
        <f>IF(ISNA(VLOOKUP(L50,DataBase!$B$6:$N$160,12,FALSE)),0,VLOOKUP(L50,DataBase!$B$6:$N$160,12,FALSE))</f>
        <v>0</v>
      </c>
      <c r="N50" s="2" t="str">
        <f>IF(ISNA(VLOOKUP(L50,DataBase!$B$6:$N$160,11,FALSE)),"",VLOOKUP(L50,DataBase!$B$6:$N$160,11,FALSE))</f>
        <v/>
      </c>
      <c r="O50" s="10" t="str">
        <f>IF(ISNA(VLOOKUP(L50,DataBase!$B$6:$N$160,13,FALSE)),"",VLOOKUP(L50,DataBase!$B$6:$N$160,13,FALSE))</f>
        <v/>
      </c>
      <c r="Q50" s="37"/>
      <c r="R50" s="2">
        <f>IF(ISNA(VLOOKUP(Q50,DataBase!$B$6:$N$160,12,FALSE)),0,VLOOKUP(Q50,DataBase!$B$6:$N$160,12,FALSE))</f>
        <v>0</v>
      </c>
      <c r="S50" s="2" t="str">
        <f>IF(ISNA(VLOOKUP(Q50,DataBase!$B$6:$N$160,11,FALSE)),"",VLOOKUP(Q50,DataBase!$B$6:$N$160,11,FALSE))</f>
        <v/>
      </c>
      <c r="T50" s="10" t="str">
        <f>IF(ISNA(VLOOKUP(Q50,DataBase!$B$6:$N$160,13,FALSE)),"",VLOOKUP(Q50,DataBase!$B$6:$N$160,13,FALSE))</f>
        <v/>
      </c>
      <c r="V50" s="28"/>
      <c r="W50" s="2">
        <f>IF(ISNA(VLOOKUP(V50,DataBase!$B$6:$N$160,12,FALSE)),0,VLOOKUP(V50,DataBase!$B$6:$N$160,12,FALSE))</f>
        <v>0</v>
      </c>
      <c r="X50" s="2" t="str">
        <f>IF(ISNA(VLOOKUP(V50,DataBase!$B$6:$N$160,11,FALSE)),"",VLOOKUP(V50,DataBase!$B$6:$N$160,11,FALSE))</f>
        <v/>
      </c>
      <c r="Y50" s="10" t="str">
        <f>IF(ISNA(VLOOKUP(V50,DataBase!$B$6:$N$160,13,FALSE)),"",VLOOKUP(V50,DataBase!$B$6:$N$160,13,FALSE))</f>
        <v/>
      </c>
    </row>
    <row r="51" spans="2:25" s="4" customFormat="1" x14ac:dyDescent="0.25">
      <c r="C51" s="5">
        <f ca="1">SUM(C29:C50)</f>
        <v>1117653.0909090908</v>
      </c>
      <c r="D51" s="5">
        <f>COUNTIF(D29:D50,"&lt;=70")</f>
        <v>5</v>
      </c>
      <c r="E51" s="5"/>
      <c r="H51" s="5">
        <f ca="1">SUM(H29:H50)</f>
        <v>58989.272727272721</v>
      </c>
      <c r="I51" s="5">
        <f>COUNTIF(I29:I50,"&lt;=70")</f>
        <v>3</v>
      </c>
      <c r="J51" s="5"/>
      <c r="M51" s="5">
        <f ca="1">SUM(M29:M50)</f>
        <v>908423</v>
      </c>
      <c r="N51" s="5">
        <f>COUNTIF(N29:N50,"&lt;=70")</f>
        <v>4</v>
      </c>
      <c r="O51" s="5"/>
      <c r="R51" s="5">
        <f ca="1">SUM(R29:R50)</f>
        <v>1199958.0909090908</v>
      </c>
      <c r="S51" s="5">
        <f>COUNTIF(S29:S50,"&lt;=70")</f>
        <v>5</v>
      </c>
      <c r="W51" s="5">
        <f ca="1">SUM(W29:W50)</f>
        <v>675625.09090909094</v>
      </c>
      <c r="X51" s="5">
        <f>COUNTIF(X29:X50,"&lt;=70")</f>
        <v>8</v>
      </c>
    </row>
    <row r="53" spans="2:25" x14ac:dyDescent="0.25">
      <c r="B53" s="6" t="s">
        <v>360</v>
      </c>
      <c r="C53" s="7" t="s">
        <v>7</v>
      </c>
      <c r="D53" s="7" t="s">
        <v>8</v>
      </c>
      <c r="E53" s="7" t="s">
        <v>13</v>
      </c>
      <c r="F53" s="6"/>
      <c r="G53" s="6" t="s">
        <v>361</v>
      </c>
      <c r="H53" s="7" t="s">
        <v>7</v>
      </c>
      <c r="I53" s="7" t="s">
        <v>8</v>
      </c>
      <c r="J53" s="7" t="s">
        <v>13</v>
      </c>
      <c r="K53" s="6"/>
      <c r="L53" s="6" t="s">
        <v>362</v>
      </c>
      <c r="M53" s="7" t="s">
        <v>7</v>
      </c>
      <c r="N53" s="7" t="s">
        <v>8</v>
      </c>
      <c r="O53" s="7" t="s">
        <v>13</v>
      </c>
      <c r="P53" s="6"/>
      <c r="Q53" s="6" t="s">
        <v>363</v>
      </c>
      <c r="R53" s="7" t="s">
        <v>7</v>
      </c>
      <c r="S53" s="7" t="s">
        <v>8</v>
      </c>
      <c r="T53" s="7" t="s">
        <v>13</v>
      </c>
      <c r="U53" s="6"/>
      <c r="V53" s="6" t="s">
        <v>364</v>
      </c>
      <c r="W53" s="7" t="s">
        <v>7</v>
      </c>
      <c r="X53" s="7" t="s">
        <v>8</v>
      </c>
      <c r="Y53" s="7" t="s">
        <v>13</v>
      </c>
    </row>
    <row r="54" spans="2:25" x14ac:dyDescent="0.25">
      <c r="B54" s="29" t="s">
        <v>22</v>
      </c>
      <c r="C54" s="2">
        <f>IF(ISNA(VLOOKUP(B54,DataBase!$B$6:$N$160,12,FALSE)),0,VLOOKUP(B54,DataBase!$B$6:$N$160,12,FALSE))</f>
        <v>0</v>
      </c>
      <c r="D54" s="2" t="str">
        <f>IF(ISNA(VLOOKUP(B54,DataBase!$B$6:$N$160,11,FALSE)),"",VLOOKUP(B54,DataBase!$B$6:$N$160,11,FALSE))</f>
        <v/>
      </c>
      <c r="E54" s="10" t="str">
        <f>IF(ISNA(VLOOKUP(B54,DataBase!$B$6:$N$160,13,FALSE)),"",VLOOKUP(B54,DataBase!$B$6:$N$160,13,FALSE))</f>
        <v/>
      </c>
      <c r="G54" s="30" t="s">
        <v>74</v>
      </c>
      <c r="H54" s="2">
        <f>IF(ISNA(VLOOKUP(G54,DataBase!$B$6:$N$160,12,FALSE)),0,VLOOKUP(G54,DataBase!$B$6:$N$160,12,FALSE))</f>
        <v>0</v>
      </c>
      <c r="I54" s="2" t="str">
        <f>IF(ISNA(VLOOKUP(G54,DataBase!$B$6:$N$160,11,FALSE)),"",VLOOKUP(G54,DataBase!$B$6:$N$160,11,FALSE))</f>
        <v/>
      </c>
      <c r="J54" s="10" t="str">
        <f>IF(ISNA(VLOOKUP(G54,DataBase!$B$6:$N$160,13,FALSE)),"",VLOOKUP(G54,DataBase!$B$6:$N$160,13,FALSE))</f>
        <v/>
      </c>
      <c r="L54" s="31" t="s">
        <v>128</v>
      </c>
      <c r="M54" s="2">
        <f>IF(ISNA(VLOOKUP(L54,DataBase!$B$6:$N$160,12,FALSE)),0,VLOOKUP(L54,DataBase!$B$6:$N$160,12,FALSE))</f>
        <v>0</v>
      </c>
      <c r="N54" s="2" t="str">
        <f>IF(ISNA(VLOOKUP(L54,DataBase!$B$6:$N$160,11,FALSE)),"",VLOOKUP(L54,DataBase!$B$6:$N$160,11,FALSE))</f>
        <v/>
      </c>
      <c r="O54" s="10" t="str">
        <f>IF(ISNA(VLOOKUP(L54,DataBase!$B$6:$N$160,13,FALSE)),"",VLOOKUP(L54,DataBase!$B$6:$N$160,13,FALSE))</f>
        <v/>
      </c>
      <c r="Q54" s="32" t="s">
        <v>74</v>
      </c>
      <c r="R54" s="2">
        <f>IF(ISNA(VLOOKUP(Q54,DataBase!$B$6:$N$160,12,FALSE)),0,VLOOKUP(Q54,DataBase!$B$6:$N$160,12,FALSE))</f>
        <v>0</v>
      </c>
      <c r="S54" s="2" t="str">
        <f>IF(ISNA(VLOOKUP(Q54,DataBase!$B$6:$N$160,11,FALSE)),"",VLOOKUP(Q54,DataBase!$B$6:$N$160,11,FALSE))</f>
        <v/>
      </c>
      <c r="T54" s="10" t="str">
        <f>IF(ISNA(VLOOKUP(Q54,DataBase!$B$6:$N$160,13,FALSE)),"",VLOOKUP(Q54,DataBase!$B$6:$N$160,13,FALSE))</f>
        <v/>
      </c>
      <c r="V54" s="33" t="s">
        <v>22</v>
      </c>
      <c r="W54" s="2">
        <f>IF(ISNA(VLOOKUP(V54,DataBase!$B$6:$N$160,12,FALSE)),0,VLOOKUP(V54,DataBase!$B$6:$N$160,12,FALSE))</f>
        <v>0</v>
      </c>
      <c r="X54" s="2" t="str">
        <f>IF(ISNA(VLOOKUP(V54,DataBase!$B$6:$N$160,11,FALSE)),"",VLOOKUP(V54,DataBase!$B$6:$N$160,11,FALSE))</f>
        <v/>
      </c>
      <c r="Y54" s="10" t="str">
        <f>IF(ISNA(VLOOKUP(V54,DataBase!$B$6:$N$160,13,FALSE)),"",VLOOKUP(V54,DataBase!$B$6:$N$160,13,FALSE))</f>
        <v/>
      </c>
    </row>
    <row r="55" spans="2:25" x14ac:dyDescent="0.25">
      <c r="B55" s="29" t="s">
        <v>112</v>
      </c>
      <c r="C55" s="2">
        <f>IF(ISNA(VLOOKUP(B55,DataBase!$B$6:$N$160,12,FALSE)),0,VLOOKUP(B55,DataBase!$B$6:$N$160,12,FALSE))</f>
        <v>0</v>
      </c>
      <c r="D55" s="2" t="str">
        <f>IF(ISNA(VLOOKUP(B55,DataBase!$B$6:$N$160,11,FALSE)),"",VLOOKUP(B55,DataBase!$B$6:$N$160,11,FALSE))</f>
        <v/>
      </c>
      <c r="E55" s="10" t="str">
        <f>IF(ISNA(VLOOKUP(B55,DataBase!$B$6:$N$160,13,FALSE)),"",VLOOKUP(B55,DataBase!$B$6:$N$160,13,FALSE))</f>
        <v/>
      </c>
      <c r="G55" s="30" t="s">
        <v>48</v>
      </c>
      <c r="H55" s="2">
        <f ca="1">IF(ISNA(VLOOKUP(G55,DataBase!$B$6:$N$160,12,FALSE)),0,VLOOKUP(G55,DataBase!$B$6:$N$160,12,FALSE))</f>
        <v>29795</v>
      </c>
      <c r="I55" s="2">
        <f>IF(ISNA(VLOOKUP(G55,DataBase!$B$6:$N$160,11,FALSE)),"",VLOOKUP(G55,DataBase!$B$6:$N$160,11,FALSE))</f>
        <v>34</v>
      </c>
      <c r="J55" s="10" t="str">
        <f>IF(ISNA(VLOOKUP(G55,DataBase!$B$6:$N$160,13,FALSE)),"",VLOOKUP(G55,DataBase!$B$6:$N$160,13,FALSE))</f>
        <v>F</v>
      </c>
      <c r="L55" s="31" t="s">
        <v>39</v>
      </c>
      <c r="M55" s="2">
        <f>IF(ISNA(VLOOKUP(L55,DataBase!$B$6:$N$160,12,FALSE)),0,VLOOKUP(L55,DataBase!$B$6:$N$160,12,FALSE))</f>
        <v>0</v>
      </c>
      <c r="N55" s="2" t="str">
        <f>IF(ISNA(VLOOKUP(L55,DataBase!$B$6:$N$160,11,FALSE)),"",VLOOKUP(L55,DataBase!$B$6:$N$160,11,FALSE))</f>
        <v/>
      </c>
      <c r="O55" s="10" t="str">
        <f>IF(ISNA(VLOOKUP(L55,DataBase!$B$6:$N$160,13,FALSE)),"",VLOOKUP(L55,DataBase!$B$6:$N$160,13,FALSE))</f>
        <v/>
      </c>
      <c r="Q55" s="32" t="s">
        <v>112</v>
      </c>
      <c r="R55" s="2">
        <f>IF(ISNA(VLOOKUP(Q55,DataBase!$B$6:$N$160,12,FALSE)),0,VLOOKUP(Q55,DataBase!$B$6:$N$160,12,FALSE))</f>
        <v>0</v>
      </c>
      <c r="S55" s="2" t="str">
        <f>IF(ISNA(VLOOKUP(Q55,DataBase!$B$6:$N$160,11,FALSE)),"",VLOOKUP(Q55,DataBase!$B$6:$N$160,11,FALSE))</f>
        <v/>
      </c>
      <c r="T55" s="10" t="str">
        <f>IF(ISNA(VLOOKUP(Q55,DataBase!$B$6:$N$160,13,FALSE)),"",VLOOKUP(Q55,DataBase!$B$6:$N$160,13,FALSE))</f>
        <v/>
      </c>
      <c r="V55" s="65" t="s">
        <v>39</v>
      </c>
      <c r="W55" s="2">
        <f>IF(ISNA(VLOOKUP(V55,DataBase!$B$6:$N$160,12,FALSE)),0,VLOOKUP(V55,DataBase!$B$6:$N$160,12,FALSE))</f>
        <v>0</v>
      </c>
      <c r="X55" s="2" t="str">
        <f>IF(ISNA(VLOOKUP(V55,DataBase!$B$6:$N$160,11,FALSE)),"",VLOOKUP(V55,DataBase!$B$6:$N$160,11,FALSE))</f>
        <v/>
      </c>
      <c r="Y55" s="10" t="str">
        <f>IF(ISNA(VLOOKUP(V55,DataBase!$B$6:$N$160,13,FALSE)),"",VLOOKUP(V55,DataBase!$B$6:$N$160,13,FALSE))</f>
        <v/>
      </c>
    </row>
    <row r="56" spans="2:25" x14ac:dyDescent="0.25">
      <c r="B56" s="29" t="s">
        <v>38</v>
      </c>
      <c r="C56" s="2">
        <f>IF(ISNA(VLOOKUP(B56,DataBase!$B$6:$N$160,12,FALSE)),0,VLOOKUP(B56,DataBase!$B$6:$N$160,12,FALSE))</f>
        <v>0</v>
      </c>
      <c r="D56" s="2" t="str">
        <f>IF(ISNA(VLOOKUP(B56,DataBase!$B$6:$N$160,11,FALSE)),"",VLOOKUP(B56,DataBase!$B$6:$N$160,11,FALSE))</f>
        <v/>
      </c>
      <c r="E56" s="10" t="str">
        <f>IF(ISNA(VLOOKUP(B56,DataBase!$B$6:$N$160,13,FALSE)),"",VLOOKUP(B56,DataBase!$B$6:$N$160,13,FALSE))</f>
        <v/>
      </c>
      <c r="G56" s="30" t="s">
        <v>31</v>
      </c>
      <c r="H56" s="2">
        <f>IF(ISNA(VLOOKUP(G56,DataBase!$B$6:$N$160,12,FALSE)),0,VLOOKUP(G56,DataBase!$B$6:$N$160,12,FALSE))</f>
        <v>0</v>
      </c>
      <c r="I56" s="2" t="str">
        <f>IF(ISNA(VLOOKUP(G56,DataBase!$B$6:$N$160,11,FALSE)),"",VLOOKUP(G56,DataBase!$B$6:$N$160,11,FALSE))</f>
        <v/>
      </c>
      <c r="J56" s="10" t="str">
        <f>IF(ISNA(VLOOKUP(G56,DataBase!$B$6:$N$160,13,FALSE)),"",VLOOKUP(G56,DataBase!$B$6:$N$160,13,FALSE))</f>
        <v/>
      </c>
      <c r="L56" s="31" t="s">
        <v>29</v>
      </c>
      <c r="M56" s="2">
        <f>IF(ISNA(VLOOKUP(L56,DataBase!$B$6:$N$160,12,FALSE)),0,VLOOKUP(L56,DataBase!$B$6:$N$160,12,FALSE))</f>
        <v>0</v>
      </c>
      <c r="N56" s="2" t="str">
        <f>IF(ISNA(VLOOKUP(L56,DataBase!$B$6:$N$160,11,FALSE)),"",VLOOKUP(L56,DataBase!$B$6:$N$160,11,FALSE))</f>
        <v/>
      </c>
      <c r="O56" s="10" t="str">
        <f>IF(ISNA(VLOOKUP(L56,DataBase!$B$6:$N$160,13,FALSE)),"",VLOOKUP(L56,DataBase!$B$6:$N$160,13,FALSE))</f>
        <v/>
      </c>
      <c r="Q56" s="32" t="s">
        <v>29</v>
      </c>
      <c r="R56" s="2">
        <f>IF(ISNA(VLOOKUP(Q56,DataBase!$B$6:$N$160,12,FALSE)),0,VLOOKUP(Q56,DataBase!$B$6:$N$160,12,FALSE))</f>
        <v>0</v>
      </c>
      <c r="S56" s="2" t="str">
        <f>IF(ISNA(VLOOKUP(Q56,DataBase!$B$6:$N$160,11,FALSE)),"",VLOOKUP(Q56,DataBase!$B$6:$N$160,11,FALSE))</f>
        <v/>
      </c>
      <c r="T56" s="10" t="str">
        <f>IF(ISNA(VLOOKUP(Q56,DataBase!$B$6:$N$160,13,FALSE)),"",VLOOKUP(Q56,DataBase!$B$6:$N$160,13,FALSE))</f>
        <v/>
      </c>
      <c r="V56" s="33" t="s">
        <v>29</v>
      </c>
      <c r="W56" s="2">
        <f>IF(ISNA(VLOOKUP(V56,DataBase!$B$6:$N$160,12,FALSE)),0,VLOOKUP(V56,DataBase!$B$6:$N$160,12,FALSE))</f>
        <v>0</v>
      </c>
      <c r="X56" s="2" t="str">
        <f>IF(ISNA(VLOOKUP(V56,DataBase!$B$6:$N$160,11,FALSE)),"",VLOOKUP(V56,DataBase!$B$6:$N$160,11,FALSE))</f>
        <v/>
      </c>
      <c r="Y56" s="10" t="str">
        <f>IF(ISNA(VLOOKUP(V56,DataBase!$B$6:$N$160,13,FALSE)),"",VLOOKUP(V56,DataBase!$B$6:$N$160,13,FALSE))</f>
        <v/>
      </c>
    </row>
    <row r="57" spans="2:25" x14ac:dyDescent="0.25">
      <c r="B57" s="61" t="s">
        <v>84</v>
      </c>
      <c r="C57" s="2">
        <f ca="1">IF(ISNA(VLOOKUP(B57,DataBase!$B$6:$N$160,12,FALSE)),0,VLOOKUP(B57,DataBase!$B$6:$N$160,12,FALSE))</f>
        <v>212399.99999999997</v>
      </c>
      <c r="D57" s="2">
        <f>IF(ISNA(VLOOKUP(B57,DataBase!$B$6:$N$160,11,FALSE)),"",VLOOKUP(B57,DataBase!$B$6:$N$160,11,FALSE))</f>
        <v>6</v>
      </c>
      <c r="E57" s="10" t="str">
        <f>IF(ISNA(VLOOKUP(B57,DataBase!$B$6:$N$160,13,FALSE)),"",VLOOKUP(B57,DataBase!$B$6:$N$160,13,FALSE))</f>
        <v>F</v>
      </c>
      <c r="G57" s="61" t="s">
        <v>21</v>
      </c>
      <c r="H57" s="2">
        <f>IF(ISNA(VLOOKUP(G57,DataBase!$B$6:$N$160,12,FALSE)),0,VLOOKUP(G57,DataBase!$B$6:$N$160,12,FALSE))</f>
        <v>0</v>
      </c>
      <c r="I57" s="2" t="str">
        <f>IF(ISNA(VLOOKUP(G57,DataBase!$B$6:$N$160,11,FALSE)),"",VLOOKUP(G57,DataBase!$B$6:$N$160,11,FALSE))</f>
        <v/>
      </c>
      <c r="J57" s="10" t="str">
        <f>IF(ISNA(VLOOKUP(G57,DataBase!$B$6:$N$160,13,FALSE)),"",VLOOKUP(G57,DataBase!$B$6:$N$160,13,FALSE))</f>
        <v/>
      </c>
      <c r="L57" s="61" t="s">
        <v>84</v>
      </c>
      <c r="M57" s="2">
        <f ca="1">IF(ISNA(VLOOKUP(L57,DataBase!$B$6:$N$160,12,FALSE)),0,VLOOKUP(L57,DataBase!$B$6:$N$160,12,FALSE))</f>
        <v>212399.99999999997</v>
      </c>
      <c r="N57" s="2">
        <f>IF(ISNA(VLOOKUP(L57,DataBase!$B$6:$N$160,11,FALSE)),"",VLOOKUP(L57,DataBase!$B$6:$N$160,11,FALSE))</f>
        <v>6</v>
      </c>
      <c r="O57" s="10" t="str">
        <f>IF(ISNA(VLOOKUP(L57,DataBase!$B$6:$N$160,13,FALSE)),"",VLOOKUP(L57,DataBase!$B$6:$N$160,13,FALSE))</f>
        <v>F</v>
      </c>
      <c r="Q57" t="s">
        <v>84</v>
      </c>
      <c r="R57" s="2">
        <f ca="1">IF(ISNA(VLOOKUP(Q57,DataBase!$B$6:$N$160,12,FALSE)),0,VLOOKUP(Q57,DataBase!$B$6:$N$160,12,FALSE))</f>
        <v>212399.99999999997</v>
      </c>
      <c r="S57" s="2">
        <f>IF(ISNA(VLOOKUP(Q57,DataBase!$B$6:$N$160,11,FALSE)),"",VLOOKUP(Q57,DataBase!$B$6:$N$160,11,FALSE))</f>
        <v>6</v>
      </c>
      <c r="T57" s="10" t="str">
        <f>IF(ISNA(VLOOKUP(Q57,DataBase!$B$6:$N$160,13,FALSE)),"",VLOOKUP(Q57,DataBase!$B$6:$N$160,13,FALSE))</f>
        <v>F</v>
      </c>
      <c r="V57" t="s">
        <v>84</v>
      </c>
      <c r="W57" s="2">
        <f ca="1">IF(ISNA(VLOOKUP(V57,DataBase!$B$6:$N$160,12,FALSE)),0,VLOOKUP(V57,DataBase!$B$6:$N$160,12,FALSE))</f>
        <v>212399.99999999997</v>
      </c>
      <c r="X57" s="2">
        <f>IF(ISNA(VLOOKUP(V57,DataBase!$B$6:$N$160,11,FALSE)),"",VLOOKUP(V57,DataBase!$B$6:$N$160,11,FALSE))</f>
        <v>6</v>
      </c>
      <c r="Y57" s="10" t="str">
        <f>IF(ISNA(VLOOKUP(V57,DataBase!$B$6:$N$160,13,FALSE)),"",VLOOKUP(V57,DataBase!$B$6:$N$160,13,FALSE))</f>
        <v>F</v>
      </c>
    </row>
    <row r="58" spans="2:25" x14ac:dyDescent="0.25">
      <c r="B58" s="29" t="s">
        <v>17</v>
      </c>
      <c r="C58" s="2">
        <f>IF(ISNA(VLOOKUP(B58,DataBase!$B$6:$N$160,12,FALSE)),0,VLOOKUP(B58,DataBase!$B$6:$N$160,12,FALSE))</f>
        <v>0</v>
      </c>
      <c r="D58" s="2" t="str">
        <f>IF(ISNA(VLOOKUP(B58,DataBase!$B$6:$N$160,11,FALSE)),"",VLOOKUP(B58,DataBase!$B$6:$N$160,11,FALSE))</f>
        <v/>
      </c>
      <c r="E58" s="10" t="str">
        <f>IF(ISNA(VLOOKUP(B58,DataBase!$B$6:$N$160,13,FALSE)),"",VLOOKUP(B58,DataBase!$B$6:$N$160,13,FALSE))</f>
        <v/>
      </c>
      <c r="G58" s="30" t="s">
        <v>49</v>
      </c>
      <c r="H58" s="2">
        <f>IF(ISNA(VLOOKUP(G58,DataBase!$B$6:$N$160,12,FALSE)),0,VLOOKUP(G58,DataBase!$B$6:$N$160,12,FALSE))</f>
        <v>0</v>
      </c>
      <c r="I58" s="2" t="str">
        <f>IF(ISNA(VLOOKUP(G58,DataBase!$B$6:$N$160,11,FALSE)),"",VLOOKUP(G58,DataBase!$B$6:$N$160,11,FALSE))</f>
        <v/>
      </c>
      <c r="J58" s="10" t="str">
        <f>IF(ISNA(VLOOKUP(G58,DataBase!$B$6:$N$160,13,FALSE)),"",VLOOKUP(G58,DataBase!$B$6:$N$160,13,FALSE))</f>
        <v/>
      </c>
      <c r="L58" s="31" t="s">
        <v>17</v>
      </c>
      <c r="M58" s="2">
        <f>IF(ISNA(VLOOKUP(L58,DataBase!$B$6:$N$160,12,FALSE)),0,VLOOKUP(L58,DataBase!$B$6:$N$160,12,FALSE))</f>
        <v>0</v>
      </c>
      <c r="N58" s="2" t="str">
        <f>IF(ISNA(VLOOKUP(L58,DataBase!$B$6:$N$160,11,FALSE)),"",VLOOKUP(L58,DataBase!$B$6:$N$160,11,FALSE))</f>
        <v/>
      </c>
      <c r="O58" s="10" t="str">
        <f>IF(ISNA(VLOOKUP(L58,DataBase!$B$6:$N$160,13,FALSE)),"",VLOOKUP(L58,DataBase!$B$6:$N$160,13,FALSE))</f>
        <v/>
      </c>
      <c r="Q58" s="32" t="s">
        <v>90</v>
      </c>
      <c r="R58" s="2">
        <f>IF(ISNA(VLOOKUP(Q58,DataBase!$B$6:$N$160,12,FALSE)),0,VLOOKUP(Q58,DataBase!$B$6:$N$160,12,FALSE))</f>
        <v>0</v>
      </c>
      <c r="S58" s="2" t="str">
        <f>IF(ISNA(VLOOKUP(Q58,DataBase!$B$6:$N$160,11,FALSE)),"",VLOOKUP(Q58,DataBase!$B$6:$N$160,11,FALSE))</f>
        <v/>
      </c>
      <c r="T58" s="10" t="str">
        <f>IF(ISNA(VLOOKUP(Q58,DataBase!$B$6:$N$160,13,FALSE)),"",VLOOKUP(Q58,DataBase!$B$6:$N$160,13,FALSE))</f>
        <v/>
      </c>
      <c r="V58" s="33" t="s">
        <v>89</v>
      </c>
      <c r="W58" s="2">
        <f>IF(ISNA(VLOOKUP(V58,DataBase!$B$6:$N$160,12,FALSE)),0,VLOOKUP(V58,DataBase!$B$6:$N$160,12,FALSE))</f>
        <v>0</v>
      </c>
      <c r="X58" s="2" t="str">
        <f>IF(ISNA(VLOOKUP(V58,DataBase!$B$6:$N$160,11,FALSE)),"",VLOOKUP(V58,DataBase!$B$6:$N$160,11,FALSE))</f>
        <v/>
      </c>
      <c r="Y58" s="10" t="str">
        <f>IF(ISNA(VLOOKUP(V58,DataBase!$B$6:$N$160,13,FALSE)),"",VLOOKUP(V58,DataBase!$B$6:$N$160,13,FALSE))</f>
        <v/>
      </c>
    </row>
    <row r="59" spans="2:25" x14ac:dyDescent="0.25">
      <c r="B59" s="29" t="s">
        <v>92</v>
      </c>
      <c r="C59" s="2">
        <f>IF(ISNA(VLOOKUP(B59,DataBase!$B$6:$N$160,12,FALSE)),0,VLOOKUP(B59,DataBase!$B$6:$N$160,12,FALSE))</f>
        <v>0</v>
      </c>
      <c r="D59" s="2" t="str">
        <f>IF(ISNA(VLOOKUP(B59,DataBase!$B$6:$N$160,11,FALSE)),"",VLOOKUP(B59,DataBase!$B$6:$N$160,11,FALSE))</f>
        <v/>
      </c>
      <c r="E59" s="10" t="str">
        <f>IF(ISNA(VLOOKUP(B59,DataBase!$B$6:$N$160,13,FALSE)),"",VLOOKUP(B59,DataBase!$B$6:$N$160,13,FALSE))</f>
        <v/>
      </c>
      <c r="G59" s="37" t="s">
        <v>92</v>
      </c>
      <c r="H59" s="2">
        <f>IF(ISNA(VLOOKUP(G59,DataBase!$B$6:$N$160,12,FALSE)),0,VLOOKUP(G59,DataBase!$B$6:$N$160,12,FALSE))</f>
        <v>0</v>
      </c>
      <c r="I59" s="2" t="str">
        <f>IF(ISNA(VLOOKUP(G59,DataBase!$B$6:$N$160,11,FALSE)),"",VLOOKUP(G59,DataBase!$B$6:$N$160,11,FALSE))</f>
        <v/>
      </c>
      <c r="J59" s="10" t="str">
        <f>IF(ISNA(VLOOKUP(G59,DataBase!$B$6:$N$160,13,FALSE)),"",VLOOKUP(G59,DataBase!$B$6:$N$160,13,FALSE))</f>
        <v/>
      </c>
      <c r="L59" s="31" t="s">
        <v>92</v>
      </c>
      <c r="M59" s="2">
        <f>IF(ISNA(VLOOKUP(L59,DataBase!$B$6:$N$160,12,FALSE)),0,VLOOKUP(L59,DataBase!$B$6:$N$160,12,FALSE))</f>
        <v>0</v>
      </c>
      <c r="N59" s="2" t="str">
        <f>IF(ISNA(VLOOKUP(L59,DataBase!$B$6:$N$160,11,FALSE)),"",VLOOKUP(L59,DataBase!$B$6:$N$160,11,FALSE))</f>
        <v/>
      </c>
      <c r="O59" s="10" t="str">
        <f>IF(ISNA(VLOOKUP(L59,DataBase!$B$6:$N$160,13,FALSE)),"",VLOOKUP(L59,DataBase!$B$6:$N$160,13,FALSE))</f>
        <v/>
      </c>
      <c r="Q59" s="32" t="s">
        <v>92</v>
      </c>
      <c r="R59" s="2">
        <f>IF(ISNA(VLOOKUP(Q59,DataBase!$B$6:$N$160,12,FALSE)),0,VLOOKUP(Q59,DataBase!$B$6:$N$160,12,FALSE))</f>
        <v>0</v>
      </c>
      <c r="S59" s="2" t="str">
        <f>IF(ISNA(VLOOKUP(Q59,DataBase!$B$6:$N$160,11,FALSE)),"",VLOOKUP(Q59,DataBase!$B$6:$N$160,11,FALSE))</f>
        <v/>
      </c>
      <c r="T59" s="10" t="str">
        <f>IF(ISNA(VLOOKUP(Q59,DataBase!$B$6:$N$160,13,FALSE)),"",VLOOKUP(Q59,DataBase!$B$6:$N$160,13,FALSE))</f>
        <v/>
      </c>
      <c r="V59" s="33" t="s">
        <v>102</v>
      </c>
      <c r="W59" s="2">
        <f>IF(ISNA(VLOOKUP(V59,DataBase!$B$6:$N$160,12,FALSE)),0,VLOOKUP(V59,DataBase!$B$6:$N$160,12,FALSE))</f>
        <v>0</v>
      </c>
      <c r="X59" s="2" t="str">
        <f>IF(ISNA(VLOOKUP(V59,DataBase!$B$6:$N$160,11,FALSE)),"",VLOOKUP(V59,DataBase!$B$6:$N$160,11,FALSE))</f>
        <v/>
      </c>
      <c r="Y59" s="10" t="str">
        <f>IF(ISNA(VLOOKUP(V59,DataBase!$B$6:$N$160,13,FALSE)),"",VLOOKUP(V59,DataBase!$B$6:$N$160,13,FALSE))</f>
        <v>MC</v>
      </c>
    </row>
    <row r="60" spans="2:25" x14ac:dyDescent="0.25">
      <c r="B60" s="29" t="s">
        <v>20</v>
      </c>
      <c r="C60" s="2">
        <f>IF(ISNA(VLOOKUP(B60,DataBase!$B$6:$N$160,12,FALSE)),0,VLOOKUP(B60,DataBase!$B$6:$N$160,12,FALSE))</f>
        <v>0</v>
      </c>
      <c r="D60" s="2" t="str">
        <f>IF(ISNA(VLOOKUP(B60,DataBase!$B$6:$N$160,11,FALSE)),"",VLOOKUP(B60,DataBase!$B$6:$N$160,11,FALSE))</f>
        <v/>
      </c>
      <c r="E60" s="10" t="str">
        <f>IF(ISNA(VLOOKUP(B60,DataBase!$B$6:$N$160,13,FALSE)),"",VLOOKUP(B60,DataBase!$B$6:$N$160,13,FALSE))</f>
        <v/>
      </c>
      <c r="G60" s="30" t="s">
        <v>16</v>
      </c>
      <c r="H60" s="2">
        <f>IF(ISNA(VLOOKUP(G60,DataBase!$B$6:$N$160,12,FALSE)),0,VLOOKUP(G60,DataBase!$B$6:$N$160,12,FALSE))</f>
        <v>0</v>
      </c>
      <c r="I60" s="2" t="str">
        <f>IF(ISNA(VLOOKUP(G60,DataBase!$B$6:$N$160,11,FALSE)),"",VLOOKUP(G60,DataBase!$B$6:$N$160,11,FALSE))</f>
        <v/>
      </c>
      <c r="J60" s="10" t="str">
        <f>IF(ISNA(VLOOKUP(G60,DataBase!$B$6:$N$160,13,FALSE)),"",VLOOKUP(G60,DataBase!$B$6:$N$160,13,FALSE))</f>
        <v/>
      </c>
      <c r="L60" s="31" t="s">
        <v>46</v>
      </c>
      <c r="M60" s="2">
        <f>IF(ISNA(VLOOKUP(L60,DataBase!$B$6:$N$160,12,FALSE)),0,VLOOKUP(L60,DataBase!$B$6:$N$160,12,FALSE))</f>
        <v>0</v>
      </c>
      <c r="N60" s="2" t="str">
        <f>IF(ISNA(VLOOKUP(L60,DataBase!$B$6:$N$160,11,FALSE)),"",VLOOKUP(L60,DataBase!$B$6:$N$160,11,FALSE))</f>
        <v/>
      </c>
      <c r="O60" s="10" t="str">
        <f>IF(ISNA(VLOOKUP(L60,DataBase!$B$6:$N$160,13,FALSE)),"",VLOOKUP(L60,DataBase!$B$6:$N$160,13,FALSE))</f>
        <v/>
      </c>
      <c r="Q60" s="32" t="s">
        <v>46</v>
      </c>
      <c r="R60" s="2">
        <f>IF(ISNA(VLOOKUP(Q60,DataBase!$B$6:$N$160,12,FALSE)),0,VLOOKUP(Q60,DataBase!$B$6:$N$160,12,FALSE))</f>
        <v>0</v>
      </c>
      <c r="S60" s="2" t="str">
        <f>IF(ISNA(VLOOKUP(Q60,DataBase!$B$6:$N$160,11,FALSE)),"",VLOOKUP(Q60,DataBase!$B$6:$N$160,11,FALSE))</f>
        <v/>
      </c>
      <c r="T60" s="10" t="str">
        <f>IF(ISNA(VLOOKUP(Q60,DataBase!$B$6:$N$160,13,FALSE)),"",VLOOKUP(Q60,DataBase!$B$6:$N$160,13,FALSE))</f>
        <v/>
      </c>
      <c r="V60" s="33" t="s">
        <v>20</v>
      </c>
      <c r="W60" s="2">
        <f>IF(ISNA(VLOOKUP(V60,DataBase!$B$6:$N$160,12,FALSE)),0,VLOOKUP(V60,DataBase!$B$6:$N$160,12,FALSE))</f>
        <v>0</v>
      </c>
      <c r="X60" s="2" t="str">
        <f>IF(ISNA(VLOOKUP(V60,DataBase!$B$6:$N$160,11,FALSE)),"",VLOOKUP(V60,DataBase!$B$6:$N$160,11,FALSE))</f>
        <v/>
      </c>
      <c r="Y60" s="10" t="str">
        <f>IF(ISNA(VLOOKUP(V60,DataBase!$B$6:$N$160,13,FALSE)),"",VLOOKUP(V60,DataBase!$B$6:$N$160,13,FALSE))</f>
        <v/>
      </c>
    </row>
    <row r="61" spans="2:25" x14ac:dyDescent="0.25">
      <c r="B61" s="29" t="s">
        <v>40</v>
      </c>
      <c r="C61" s="2">
        <f>IF(ISNA(VLOOKUP(B61,DataBase!$B$6:$N$160,12,FALSE)),0,VLOOKUP(B61,DataBase!$B$6:$N$160,12,FALSE))</f>
        <v>0</v>
      </c>
      <c r="D61" s="2" t="str">
        <f>IF(ISNA(VLOOKUP(B61,DataBase!$B$6:$N$160,11,FALSE)),"",VLOOKUP(B61,DataBase!$B$6:$N$160,11,FALSE))</f>
        <v/>
      </c>
      <c r="E61" s="10" t="str">
        <f>IF(ISNA(VLOOKUP(B61,DataBase!$B$6:$N$160,13,FALSE)),"",VLOOKUP(B61,DataBase!$B$6:$N$160,13,FALSE))</f>
        <v/>
      </c>
      <c r="G61" s="30" t="s">
        <v>28</v>
      </c>
      <c r="H61" s="2">
        <f ca="1">IF(ISNA(VLOOKUP(G61,DataBase!$B$6:$N$160,12,FALSE)),0,VLOOKUP(G61,DataBase!$B$6:$N$160,12,FALSE))</f>
        <v>519200</v>
      </c>
      <c r="I61" s="2">
        <f>IF(ISNA(VLOOKUP(G61,DataBase!$B$6:$N$160,11,FALSE)),"",VLOOKUP(G61,DataBase!$B$6:$N$160,11,FALSE))</f>
        <v>2</v>
      </c>
      <c r="J61" s="10" t="str">
        <f>IF(ISNA(VLOOKUP(G61,DataBase!$B$6:$N$160,13,FALSE)),"",VLOOKUP(G61,DataBase!$B$6:$N$160,13,FALSE))</f>
        <v>F</v>
      </c>
      <c r="L61" s="31" t="s">
        <v>222</v>
      </c>
      <c r="M61" s="2">
        <f ca="1">IF(ISNA(VLOOKUP(L61,DataBase!$B$6:$N$160,12,FALSE)),0,VLOOKUP(L61,DataBase!$B$6:$N$160,12,FALSE))</f>
        <v>13884.666666666666</v>
      </c>
      <c r="N61" s="2">
        <f>IF(ISNA(VLOOKUP(L61,DataBase!$B$6:$N$160,11,FALSE)),"",VLOOKUP(L61,DataBase!$B$6:$N$160,11,FALSE))</f>
        <v>51</v>
      </c>
      <c r="O61" s="10" t="str">
        <f>IF(ISNA(VLOOKUP(L61,DataBase!$B$6:$N$160,13,FALSE)),"",VLOOKUP(L61,DataBase!$B$6:$N$160,13,FALSE))</f>
        <v>F</v>
      </c>
      <c r="Q61" s="32" t="s">
        <v>40</v>
      </c>
      <c r="R61" s="2">
        <f>IF(ISNA(VLOOKUP(Q61,DataBase!$B$6:$N$160,12,FALSE)),0,VLOOKUP(Q61,DataBase!$B$6:$N$160,12,FALSE))</f>
        <v>0</v>
      </c>
      <c r="S61" s="2" t="str">
        <f>IF(ISNA(VLOOKUP(Q61,DataBase!$B$6:$N$160,11,FALSE)),"",VLOOKUP(Q61,DataBase!$B$6:$N$160,11,FALSE))</f>
        <v/>
      </c>
      <c r="T61" s="10" t="str">
        <f>IF(ISNA(VLOOKUP(Q61,DataBase!$B$6:$N$160,13,FALSE)),"",VLOOKUP(Q61,DataBase!$B$6:$N$160,13,FALSE))</f>
        <v/>
      </c>
      <c r="V61" s="33" t="s">
        <v>100</v>
      </c>
      <c r="W61" s="2">
        <f>IF(ISNA(VLOOKUP(V61,DataBase!$B$6:$N$160,12,FALSE)),0,VLOOKUP(V61,DataBase!$B$6:$N$160,12,FALSE))</f>
        <v>0</v>
      </c>
      <c r="X61" s="2" t="str">
        <f>IF(ISNA(VLOOKUP(V61,DataBase!$B$6:$N$160,11,FALSE)),"",VLOOKUP(V61,DataBase!$B$6:$N$160,11,FALSE))</f>
        <v/>
      </c>
      <c r="Y61" s="10" t="str">
        <f>IF(ISNA(VLOOKUP(V61,DataBase!$B$6:$N$160,13,FALSE)),"",VLOOKUP(V61,DataBase!$B$6:$N$160,13,FALSE))</f>
        <v>MC</v>
      </c>
    </row>
    <row r="62" spans="2:25" x14ac:dyDescent="0.25">
      <c r="B62" s="29" t="s">
        <v>65</v>
      </c>
      <c r="C62" s="2">
        <f>IF(ISNA(VLOOKUP(B62,DataBase!$B$6:$N$160,12,FALSE)),0,VLOOKUP(B62,DataBase!$B$6:$N$160,12,FALSE))</f>
        <v>0</v>
      </c>
      <c r="D62" s="2" t="str">
        <f>IF(ISNA(VLOOKUP(B62,DataBase!$B$6:$N$160,11,FALSE)),"",VLOOKUP(B62,DataBase!$B$6:$N$160,11,FALSE))</f>
        <v/>
      </c>
      <c r="E62" s="10" t="str">
        <f>IF(ISNA(VLOOKUP(B62,DataBase!$B$6:$N$160,13,FALSE)),"",VLOOKUP(B62,DataBase!$B$6:$N$160,13,FALSE))</f>
        <v/>
      </c>
      <c r="G62" s="30" t="s">
        <v>25</v>
      </c>
      <c r="H62" s="2">
        <f ca="1">IF(ISNA(VLOOKUP(G62,DataBase!$B$6:$N$160,12,FALSE)),0,VLOOKUP(G62,DataBase!$B$6:$N$160,12,FALSE))</f>
        <v>112100</v>
      </c>
      <c r="I62" s="2">
        <f>IF(ISNA(VLOOKUP(G62,DataBase!$B$6:$N$160,11,FALSE)),"",VLOOKUP(G62,DataBase!$B$6:$N$160,11,FALSE))</f>
        <v>12</v>
      </c>
      <c r="J62" s="10" t="str">
        <f>IF(ISNA(VLOOKUP(G62,DataBase!$B$6:$N$160,13,FALSE)),"",VLOOKUP(G62,DataBase!$B$6:$N$160,13,FALSE))</f>
        <v>F</v>
      </c>
      <c r="L62" s="31" t="s">
        <v>186</v>
      </c>
      <c r="M62" s="2">
        <f>IF(ISNA(VLOOKUP(L62,DataBase!$B$6:$N$160,12,FALSE)),0,VLOOKUP(L62,DataBase!$B$6:$N$160,12,FALSE))</f>
        <v>0</v>
      </c>
      <c r="N62" s="2" t="str">
        <f>IF(ISNA(VLOOKUP(L62,DataBase!$B$6:$N$160,11,FALSE)),"",VLOOKUP(L62,DataBase!$B$6:$N$160,11,FALSE))</f>
        <v/>
      </c>
      <c r="O62" s="10" t="str">
        <f>IF(ISNA(VLOOKUP(L62,DataBase!$B$6:$N$160,13,FALSE)),"",VLOOKUP(L62,DataBase!$B$6:$N$160,13,FALSE))</f>
        <v>MC</v>
      </c>
      <c r="Q62" s="32" t="s">
        <v>187</v>
      </c>
      <c r="R62" s="2">
        <f>IF(ISNA(VLOOKUP(Q62,DataBase!$B$6:$N$160,12,FALSE)),0,VLOOKUP(Q62,DataBase!$B$6:$N$160,12,FALSE))</f>
        <v>0</v>
      </c>
      <c r="S62" s="2" t="str">
        <f>IF(ISNA(VLOOKUP(Q62,DataBase!$B$6:$N$160,11,FALSE)),"",VLOOKUP(Q62,DataBase!$B$6:$N$160,11,FALSE))</f>
        <v/>
      </c>
      <c r="T62" s="10" t="str">
        <f>IF(ISNA(VLOOKUP(Q62,DataBase!$B$6:$N$160,13,FALSE)),"",VLOOKUP(Q62,DataBase!$B$6:$N$160,13,FALSE))</f>
        <v>MC</v>
      </c>
      <c r="V62" s="33" t="s">
        <v>186</v>
      </c>
      <c r="W62" s="2">
        <f>IF(ISNA(VLOOKUP(V62,DataBase!$B$6:$N$160,12,FALSE)),0,VLOOKUP(V62,DataBase!$B$6:$N$160,12,FALSE))</f>
        <v>0</v>
      </c>
      <c r="X62" s="2" t="str">
        <f>IF(ISNA(VLOOKUP(V62,DataBase!$B$6:$N$160,11,FALSE)),"",VLOOKUP(V62,DataBase!$B$6:$N$160,11,FALSE))</f>
        <v/>
      </c>
      <c r="Y62" s="10" t="str">
        <f>IF(ISNA(VLOOKUP(V62,DataBase!$B$6:$N$160,13,FALSE)),"",VLOOKUP(V62,DataBase!$B$6:$N$160,13,FALSE))</f>
        <v>MC</v>
      </c>
    </row>
    <row r="63" spans="2:25" x14ac:dyDescent="0.25">
      <c r="B63" s="29" t="s">
        <v>91</v>
      </c>
      <c r="C63" s="2">
        <f>IF(ISNA(VLOOKUP(B63,DataBase!$B$6:$N$160,12,FALSE)),0,VLOOKUP(B63,DataBase!$B$6:$N$160,12,FALSE))</f>
        <v>0</v>
      </c>
      <c r="D63" s="2" t="str">
        <f>IF(ISNA(VLOOKUP(B63,DataBase!$B$6:$N$160,11,FALSE)),"",VLOOKUP(B63,DataBase!$B$6:$N$160,11,FALSE))</f>
        <v/>
      </c>
      <c r="E63" s="10" t="str">
        <f>IF(ISNA(VLOOKUP(B63,DataBase!$B$6:$N$160,13,FALSE)),"",VLOOKUP(B63,DataBase!$B$6:$N$160,13,FALSE))</f>
        <v>MC</v>
      </c>
      <c r="G63" s="30" t="s">
        <v>189</v>
      </c>
      <c r="H63" s="2">
        <f>IF(ISNA(VLOOKUP(G63,DataBase!$B$6:$N$160,12,FALSE)),0,VLOOKUP(G63,DataBase!$B$6:$N$160,12,FALSE))</f>
        <v>0</v>
      </c>
      <c r="I63" s="2" t="str">
        <f>IF(ISNA(VLOOKUP(G63,DataBase!$B$6:$N$160,11,FALSE)),"",VLOOKUP(G63,DataBase!$B$6:$N$160,11,FALSE))</f>
        <v/>
      </c>
      <c r="J63" s="10" t="str">
        <f>IF(ISNA(VLOOKUP(G63,DataBase!$B$6:$N$160,13,FALSE)),"",VLOOKUP(G63,DataBase!$B$6:$N$160,13,FALSE))</f>
        <v/>
      </c>
      <c r="L63" s="31" t="s">
        <v>91</v>
      </c>
      <c r="M63" s="2">
        <f>IF(ISNA(VLOOKUP(L63,DataBase!$B$6:$N$160,12,FALSE)),0,VLOOKUP(L63,DataBase!$B$6:$N$160,12,FALSE))</f>
        <v>0</v>
      </c>
      <c r="N63" s="2" t="str">
        <f>IF(ISNA(VLOOKUP(L63,DataBase!$B$6:$N$160,11,FALSE)),"",VLOOKUP(L63,DataBase!$B$6:$N$160,11,FALSE))</f>
        <v/>
      </c>
      <c r="O63" s="10" t="str">
        <f>IF(ISNA(VLOOKUP(L63,DataBase!$B$6:$N$160,13,FALSE)),"",VLOOKUP(L63,DataBase!$B$6:$N$160,13,FALSE))</f>
        <v>MC</v>
      </c>
      <c r="Q63" s="32" t="s">
        <v>69</v>
      </c>
      <c r="R63" s="2">
        <f ca="1">IF(ISNA(VLOOKUP(Q63,DataBase!$B$6:$N$160,12,FALSE)),0,VLOOKUP(Q63,DataBase!$B$6:$N$160,12,FALSE))</f>
        <v>19663.090909090908</v>
      </c>
      <c r="S63" s="2">
        <f>IF(ISNA(VLOOKUP(Q63,DataBase!$B$6:$N$160,11,FALSE)),"",VLOOKUP(Q63,DataBase!$B$6:$N$160,11,FALSE))</f>
        <v>40</v>
      </c>
      <c r="T63" s="10" t="str">
        <f>IF(ISNA(VLOOKUP(Q63,DataBase!$B$6:$N$160,13,FALSE)),"",VLOOKUP(Q63,DataBase!$B$6:$N$160,13,FALSE))</f>
        <v>F</v>
      </c>
      <c r="V63" s="33" t="s">
        <v>91</v>
      </c>
      <c r="W63" s="2">
        <f>IF(ISNA(VLOOKUP(V63,DataBase!$B$6:$N$160,12,FALSE)),0,VLOOKUP(V63,DataBase!$B$6:$N$160,12,FALSE))</f>
        <v>0</v>
      </c>
      <c r="X63" s="2" t="str">
        <f>IF(ISNA(VLOOKUP(V63,DataBase!$B$6:$N$160,11,FALSE)),"",VLOOKUP(V63,DataBase!$B$6:$N$160,11,FALSE))</f>
        <v/>
      </c>
      <c r="Y63" s="10" t="str">
        <f>IF(ISNA(VLOOKUP(V63,DataBase!$B$6:$N$160,13,FALSE)),"",VLOOKUP(V63,DataBase!$B$6:$N$160,13,FALSE))</f>
        <v>MC</v>
      </c>
    </row>
    <row r="64" spans="2:25" x14ac:dyDescent="0.25">
      <c r="B64" s="29" t="s">
        <v>129</v>
      </c>
      <c r="C64" s="2">
        <f>IF(ISNA(VLOOKUP(B64,DataBase!$B$6:$N$160,12,FALSE)),0,VLOOKUP(B64,DataBase!$B$6:$N$160,12,FALSE))</f>
        <v>0</v>
      </c>
      <c r="D64" s="2" t="str">
        <f>IF(ISNA(VLOOKUP(B64,DataBase!$B$6:$N$160,11,FALSE)),"",VLOOKUP(B64,DataBase!$B$6:$N$160,11,FALSE))</f>
        <v/>
      </c>
      <c r="E64" s="10" t="str">
        <f>IF(ISNA(VLOOKUP(B64,DataBase!$B$6:$N$160,13,FALSE)),"",VLOOKUP(B64,DataBase!$B$6:$N$160,13,FALSE))</f>
        <v/>
      </c>
      <c r="G64" s="30" t="s">
        <v>129</v>
      </c>
      <c r="H64" s="2">
        <f>IF(ISNA(VLOOKUP(G64,DataBase!$B$6:$N$160,12,FALSE)),0,VLOOKUP(G64,DataBase!$B$6:$N$160,12,FALSE))</f>
        <v>0</v>
      </c>
      <c r="I64" s="2" t="str">
        <f>IF(ISNA(VLOOKUP(G64,DataBase!$B$6:$N$160,11,FALSE)),"",VLOOKUP(G64,DataBase!$B$6:$N$160,11,FALSE))</f>
        <v/>
      </c>
      <c r="J64" s="10" t="str">
        <f>IF(ISNA(VLOOKUP(G64,DataBase!$B$6:$N$160,13,FALSE)),"",VLOOKUP(G64,DataBase!$B$6:$N$160,13,FALSE))</f>
        <v/>
      </c>
      <c r="L64" s="31" t="s">
        <v>78</v>
      </c>
      <c r="M64" s="2">
        <f>IF(ISNA(VLOOKUP(L64,DataBase!$B$6:$N$160,12,FALSE)),0,VLOOKUP(L64,DataBase!$B$6:$N$160,12,FALSE))</f>
        <v>0</v>
      </c>
      <c r="N64" s="2" t="str">
        <f>IF(ISNA(VLOOKUP(L64,DataBase!$B$6:$N$160,11,FALSE)),"",VLOOKUP(L64,DataBase!$B$6:$N$160,11,FALSE))</f>
        <v/>
      </c>
      <c r="O64" s="10" t="str">
        <f>IF(ISNA(VLOOKUP(L64,DataBase!$B$6:$N$160,13,FALSE)),"",VLOOKUP(L64,DataBase!$B$6:$N$160,13,FALSE))</f>
        <v/>
      </c>
      <c r="Q64" s="32" t="s">
        <v>18</v>
      </c>
      <c r="R64" s="2">
        <f>IF(ISNA(VLOOKUP(Q64,DataBase!$B$6:$N$160,12,FALSE)),0,VLOOKUP(Q64,DataBase!$B$6:$N$160,12,FALSE))</f>
        <v>0</v>
      </c>
      <c r="S64" s="2" t="str">
        <f>IF(ISNA(VLOOKUP(Q64,DataBase!$B$6:$N$160,11,FALSE)),"",VLOOKUP(Q64,DataBase!$B$6:$N$160,11,FALSE))</f>
        <v/>
      </c>
      <c r="T64" s="10" t="str">
        <f>IF(ISNA(VLOOKUP(Q64,DataBase!$B$6:$N$160,13,FALSE)),"",VLOOKUP(Q64,DataBase!$B$6:$N$160,13,FALSE))</f>
        <v/>
      </c>
      <c r="V64" s="33" t="s">
        <v>18</v>
      </c>
      <c r="W64" s="2">
        <f>IF(ISNA(VLOOKUP(V64,DataBase!$B$6:$N$160,12,FALSE)),0,VLOOKUP(V64,DataBase!$B$6:$N$160,12,FALSE))</f>
        <v>0</v>
      </c>
      <c r="X64" s="2" t="str">
        <f>IF(ISNA(VLOOKUP(V64,DataBase!$B$6:$N$160,11,FALSE)),"",VLOOKUP(V64,DataBase!$B$6:$N$160,11,FALSE))</f>
        <v/>
      </c>
      <c r="Y64" s="10" t="str">
        <f>IF(ISNA(VLOOKUP(V64,DataBase!$B$6:$N$160,13,FALSE)),"",VLOOKUP(V64,DataBase!$B$6:$N$160,13,FALSE))</f>
        <v/>
      </c>
    </row>
    <row r="65" spans="2:25" x14ac:dyDescent="0.25">
      <c r="B65" s="29" t="s">
        <v>111</v>
      </c>
      <c r="C65" s="2">
        <f>IF(ISNA(VLOOKUP(B65,DataBase!$B$6:$N$160,12,FALSE)),0,VLOOKUP(B65,DataBase!$B$6:$N$160,12,FALSE))</f>
        <v>0</v>
      </c>
      <c r="D65" s="2" t="str">
        <f>IF(ISNA(VLOOKUP(B65,DataBase!$B$6:$N$160,11,FALSE)),"",VLOOKUP(B65,DataBase!$B$6:$N$160,11,FALSE))</f>
        <v/>
      </c>
      <c r="E65" s="10" t="str">
        <f>IF(ISNA(VLOOKUP(B65,DataBase!$B$6:$N$160,13,FALSE)),"",VLOOKUP(B65,DataBase!$B$6:$N$160,13,FALSE))</f>
        <v/>
      </c>
      <c r="G65" s="30" t="s">
        <v>51</v>
      </c>
      <c r="H65" s="2">
        <f ca="1">IF(ISNA(VLOOKUP(G65,DataBase!$B$6:$N$160,12,FALSE)),0,VLOOKUP(G65,DataBase!$B$6:$N$160,12,FALSE))</f>
        <v>12921</v>
      </c>
      <c r="I65" s="2">
        <f>IF(ISNA(VLOOKUP(G65,DataBase!$B$6:$N$160,11,FALSE)),"",VLOOKUP(G65,DataBase!$B$6:$N$160,11,FALSE))</f>
        <v>57</v>
      </c>
      <c r="J65" s="10" t="str">
        <f>IF(ISNA(VLOOKUP(G65,DataBase!$B$6:$N$160,13,FALSE)),"",VLOOKUP(G65,DataBase!$B$6:$N$160,13,FALSE))</f>
        <v>F</v>
      </c>
      <c r="L65" s="31" t="s">
        <v>81</v>
      </c>
      <c r="M65" s="2">
        <f>IF(ISNA(VLOOKUP(L65,DataBase!$B$6:$N$160,12,FALSE)),0,VLOOKUP(L65,DataBase!$B$6:$N$160,12,FALSE))</f>
        <v>0</v>
      </c>
      <c r="N65" s="2" t="str">
        <f>IF(ISNA(VLOOKUP(L65,DataBase!$B$6:$N$160,11,FALSE)),"",VLOOKUP(L65,DataBase!$B$6:$N$160,11,FALSE))</f>
        <v/>
      </c>
      <c r="O65" s="10" t="str">
        <f>IF(ISNA(VLOOKUP(L65,DataBase!$B$6:$N$160,13,FALSE)),"",VLOOKUP(L65,DataBase!$B$6:$N$160,13,FALSE))</f>
        <v/>
      </c>
      <c r="Q65" s="32" t="s">
        <v>111</v>
      </c>
      <c r="R65" s="2">
        <f>IF(ISNA(VLOOKUP(Q65,DataBase!$B$6:$N$160,12,FALSE)),0,VLOOKUP(Q65,DataBase!$B$6:$N$160,12,FALSE))</f>
        <v>0</v>
      </c>
      <c r="S65" s="2" t="str">
        <f>IF(ISNA(VLOOKUP(Q65,DataBase!$B$6:$N$160,11,FALSE)),"",VLOOKUP(Q65,DataBase!$B$6:$N$160,11,FALSE))</f>
        <v/>
      </c>
      <c r="T65" s="10" t="str">
        <f>IF(ISNA(VLOOKUP(Q65,DataBase!$B$6:$N$160,13,FALSE)),"",VLOOKUP(Q65,DataBase!$B$6:$N$160,13,FALSE))</f>
        <v/>
      </c>
      <c r="V65" s="33" t="s">
        <v>81</v>
      </c>
      <c r="W65" s="2">
        <f>IF(ISNA(VLOOKUP(V65,DataBase!$B$6:$N$160,12,FALSE)),0,VLOOKUP(V65,DataBase!$B$6:$N$160,12,FALSE))</f>
        <v>0</v>
      </c>
      <c r="X65" s="2" t="str">
        <f>IF(ISNA(VLOOKUP(V65,DataBase!$B$6:$N$160,11,FALSE)),"",VLOOKUP(V65,DataBase!$B$6:$N$160,11,FALSE))</f>
        <v/>
      </c>
      <c r="Y65" s="10" t="str">
        <f>IF(ISNA(VLOOKUP(V65,DataBase!$B$6:$N$160,13,FALSE)),"",VLOOKUP(V65,DataBase!$B$6:$N$160,13,FALSE))</f>
        <v/>
      </c>
    </row>
    <row r="66" spans="2:25" x14ac:dyDescent="0.25">
      <c r="B66" s="29" t="s">
        <v>83</v>
      </c>
      <c r="C66" s="2">
        <f>IF(ISNA(VLOOKUP(B66,DataBase!$B$6:$N$160,12,FALSE)),0,VLOOKUP(B66,DataBase!$B$6:$N$160,12,FALSE))</f>
        <v>0</v>
      </c>
      <c r="D66" s="2" t="str">
        <f>IF(ISNA(VLOOKUP(B66,DataBase!$B$6:$N$160,11,FALSE)),"",VLOOKUP(B66,DataBase!$B$6:$N$160,11,FALSE))</f>
        <v/>
      </c>
      <c r="E66" s="10" t="str">
        <f>IF(ISNA(VLOOKUP(B66,DataBase!$B$6:$N$160,13,FALSE)),"",VLOOKUP(B66,DataBase!$B$6:$N$160,13,FALSE))</f>
        <v/>
      </c>
      <c r="G66" s="30" t="s">
        <v>83</v>
      </c>
      <c r="H66" s="2">
        <f>IF(ISNA(VLOOKUP(G66,DataBase!$B$6:$N$160,12,FALSE)),0,VLOOKUP(G66,DataBase!$B$6:$N$160,12,FALSE))</f>
        <v>0</v>
      </c>
      <c r="I66" s="2" t="str">
        <f>IF(ISNA(VLOOKUP(G66,DataBase!$B$6:$N$160,11,FALSE)),"",VLOOKUP(G66,DataBase!$B$6:$N$160,11,FALSE))</f>
        <v/>
      </c>
      <c r="J66" s="10" t="str">
        <f>IF(ISNA(VLOOKUP(G66,DataBase!$B$6:$N$160,13,FALSE)),"",VLOOKUP(G66,DataBase!$B$6:$N$160,13,FALSE))</f>
        <v/>
      </c>
      <c r="L66" s="31" t="s">
        <v>109</v>
      </c>
      <c r="M66" s="2">
        <f>IF(ISNA(VLOOKUP(L66,DataBase!$B$6:$N$160,12,FALSE)),0,VLOOKUP(L66,DataBase!$B$6:$N$160,12,FALSE))</f>
        <v>0</v>
      </c>
      <c r="N66" s="2" t="str">
        <f>IF(ISNA(VLOOKUP(L66,DataBase!$B$6:$N$160,11,FALSE)),"",VLOOKUP(L66,DataBase!$B$6:$N$160,11,FALSE))</f>
        <v/>
      </c>
      <c r="O66" s="10" t="str">
        <f>IF(ISNA(VLOOKUP(L66,DataBase!$B$6:$N$160,13,FALSE)),"",VLOOKUP(L66,DataBase!$B$6:$N$160,13,FALSE))</f>
        <v>MC</v>
      </c>
      <c r="Q66" s="32" t="s">
        <v>83</v>
      </c>
      <c r="R66" s="2">
        <f>IF(ISNA(VLOOKUP(Q66,DataBase!$B$6:$N$160,12,FALSE)),0,VLOOKUP(Q66,DataBase!$B$6:$N$160,12,FALSE))</f>
        <v>0</v>
      </c>
      <c r="S66" s="2" t="str">
        <f>IF(ISNA(VLOOKUP(Q66,DataBase!$B$6:$N$160,11,FALSE)),"",VLOOKUP(Q66,DataBase!$B$6:$N$160,11,FALSE))</f>
        <v/>
      </c>
      <c r="T66" s="10" t="str">
        <f>IF(ISNA(VLOOKUP(Q66,DataBase!$B$6:$N$160,13,FALSE)),"",VLOOKUP(Q66,DataBase!$B$6:$N$160,13,FALSE))</f>
        <v/>
      </c>
      <c r="V66" s="33" t="s">
        <v>115</v>
      </c>
      <c r="W66" s="2">
        <f>IF(ISNA(VLOOKUP(V66,DataBase!$B$6:$N$160,12,FALSE)),0,VLOOKUP(V66,DataBase!$B$6:$N$160,12,FALSE))</f>
        <v>0</v>
      </c>
      <c r="X66" s="2" t="str">
        <f>IF(ISNA(VLOOKUP(V66,DataBase!$B$6:$N$160,11,FALSE)),"",VLOOKUP(V66,DataBase!$B$6:$N$160,11,FALSE))</f>
        <v/>
      </c>
      <c r="Y66" s="10" t="str">
        <f>IF(ISNA(VLOOKUP(V66,DataBase!$B$6:$N$160,13,FALSE)),"",VLOOKUP(V66,DataBase!$B$6:$N$160,13,FALSE))</f>
        <v/>
      </c>
    </row>
    <row r="67" spans="2:25" x14ac:dyDescent="0.25">
      <c r="B67" s="29" t="s">
        <v>195</v>
      </c>
      <c r="C67" s="2">
        <f ca="1">IF(ISNA(VLOOKUP(B67,DataBase!$B$6:$N$160,12,FALSE)),0,VLOOKUP(B67,DataBase!$B$6:$N$160,12,FALSE))</f>
        <v>64723</v>
      </c>
      <c r="D67" s="2">
        <f>IF(ISNA(VLOOKUP(B67,DataBase!$B$6:$N$160,11,FALSE)),"",VLOOKUP(B67,DataBase!$B$6:$N$160,11,FALSE))</f>
        <v>18</v>
      </c>
      <c r="E67" s="10" t="str">
        <f>IF(ISNA(VLOOKUP(B67,DataBase!$B$6:$N$160,13,FALSE)),"",VLOOKUP(B67,DataBase!$B$6:$N$160,13,FALSE))</f>
        <v>F</v>
      </c>
      <c r="G67" s="64" t="s">
        <v>140</v>
      </c>
      <c r="H67" s="2">
        <f>IF(ISNA(VLOOKUP(G67,DataBase!$B$6:$N$160,12,FALSE)),0,VLOOKUP(G67,DataBase!$B$6:$N$160,12,FALSE))</f>
        <v>0</v>
      </c>
      <c r="I67" s="2" t="str">
        <f>IF(ISNA(VLOOKUP(G67,DataBase!$B$6:$N$160,11,FALSE)),"",VLOOKUP(G67,DataBase!$B$6:$N$160,11,FALSE))</f>
        <v/>
      </c>
      <c r="J67" s="10" t="str">
        <f>IF(ISNA(VLOOKUP(G67,DataBase!$B$6:$N$160,13,FALSE)),"",VLOOKUP(G67,DataBase!$B$6:$N$160,13,FALSE))</f>
        <v/>
      </c>
      <c r="L67" s="31" t="s">
        <v>140</v>
      </c>
      <c r="M67" s="2">
        <f>IF(ISNA(VLOOKUP(L67,DataBase!$B$6:$N$160,12,FALSE)),0,VLOOKUP(L67,DataBase!$B$6:$N$160,12,FALSE))</f>
        <v>0</v>
      </c>
      <c r="N67" s="2" t="str">
        <f>IF(ISNA(VLOOKUP(L67,DataBase!$B$6:$N$160,11,FALSE)),"",VLOOKUP(L67,DataBase!$B$6:$N$160,11,FALSE))</f>
        <v/>
      </c>
      <c r="O67" s="10" t="str">
        <f>IF(ISNA(VLOOKUP(L67,DataBase!$B$6:$N$160,13,FALSE)),"",VLOOKUP(L67,DataBase!$B$6:$N$160,13,FALSE))</f>
        <v/>
      </c>
      <c r="Q67" s="32" t="s">
        <v>140</v>
      </c>
      <c r="R67" s="2">
        <f>IF(ISNA(VLOOKUP(Q67,DataBase!$B$6:$N$160,12,FALSE)),0,VLOOKUP(Q67,DataBase!$B$6:$N$160,12,FALSE))</f>
        <v>0</v>
      </c>
      <c r="S67" s="2" t="str">
        <f>IF(ISNA(VLOOKUP(Q67,DataBase!$B$6:$N$160,11,FALSE)),"",VLOOKUP(Q67,DataBase!$B$6:$N$160,11,FALSE))</f>
        <v/>
      </c>
      <c r="T67" s="10" t="str">
        <f>IF(ISNA(VLOOKUP(Q67,DataBase!$B$6:$N$160,13,FALSE)),"",VLOOKUP(Q67,DataBase!$B$6:$N$160,13,FALSE))</f>
        <v/>
      </c>
      <c r="V67" s="33" t="s">
        <v>140</v>
      </c>
      <c r="W67" s="2">
        <f>IF(ISNA(VLOOKUP(V67,DataBase!$B$6:$N$160,12,FALSE)),0,VLOOKUP(V67,DataBase!$B$6:$N$160,12,FALSE))</f>
        <v>0</v>
      </c>
      <c r="X67" s="2" t="str">
        <f>IF(ISNA(VLOOKUP(V67,DataBase!$B$6:$N$160,11,FALSE)),"",VLOOKUP(V67,DataBase!$B$6:$N$160,11,FALSE))</f>
        <v/>
      </c>
      <c r="Y67" s="10" t="str">
        <f>IF(ISNA(VLOOKUP(V67,DataBase!$B$6:$N$160,13,FALSE)),"",VLOOKUP(V67,DataBase!$B$6:$N$160,13,FALSE))</f>
        <v/>
      </c>
    </row>
    <row r="68" spans="2:25" x14ac:dyDescent="0.25">
      <c r="B68" s="29" t="s">
        <v>62</v>
      </c>
      <c r="C68" s="2">
        <f>IF(ISNA(VLOOKUP(B68,DataBase!$B$6:$N$160,12,FALSE)),0,VLOOKUP(B68,DataBase!$B$6:$N$160,12,FALSE))</f>
        <v>0</v>
      </c>
      <c r="D68" s="2" t="str">
        <f>IF(ISNA(VLOOKUP(B68,DataBase!$B$6:$N$160,11,FALSE)),"",VLOOKUP(B68,DataBase!$B$6:$N$160,11,FALSE))</f>
        <v/>
      </c>
      <c r="E68" s="10" t="str">
        <f>IF(ISNA(VLOOKUP(B68,DataBase!$B$6:$N$160,13,FALSE)),"",VLOOKUP(B68,DataBase!$B$6:$N$160,13,FALSE))</f>
        <v>MC</v>
      </c>
      <c r="G68" s="30" t="s">
        <v>62</v>
      </c>
      <c r="H68" s="2">
        <f>IF(ISNA(VLOOKUP(G68,DataBase!$B$6:$N$160,12,FALSE)),0,VLOOKUP(G68,DataBase!$B$6:$N$160,12,FALSE))</f>
        <v>0</v>
      </c>
      <c r="I68" s="2" t="str">
        <f>IF(ISNA(VLOOKUP(G68,DataBase!$B$6:$N$160,11,FALSE)),"",VLOOKUP(G68,DataBase!$B$6:$N$160,11,FALSE))</f>
        <v/>
      </c>
      <c r="J68" s="10" t="str">
        <f>IF(ISNA(VLOOKUP(G68,DataBase!$B$6:$N$160,13,FALSE)),"",VLOOKUP(G68,DataBase!$B$6:$N$160,13,FALSE))</f>
        <v>MC</v>
      </c>
      <c r="L68" s="31" t="s">
        <v>62</v>
      </c>
      <c r="M68" s="2">
        <f>IF(ISNA(VLOOKUP(L68,DataBase!$B$6:$N$160,12,FALSE)),0,VLOOKUP(L68,DataBase!$B$6:$N$160,12,FALSE))</f>
        <v>0</v>
      </c>
      <c r="N68" s="2" t="str">
        <f>IF(ISNA(VLOOKUP(L68,DataBase!$B$6:$N$160,11,FALSE)),"",VLOOKUP(L68,DataBase!$B$6:$N$160,11,FALSE))</f>
        <v/>
      </c>
      <c r="O68" s="10" t="str">
        <f>IF(ISNA(VLOOKUP(L68,DataBase!$B$6:$N$160,13,FALSE)),"",VLOOKUP(L68,DataBase!$B$6:$N$160,13,FALSE))</f>
        <v>MC</v>
      </c>
      <c r="Q68" s="32" t="s">
        <v>96</v>
      </c>
      <c r="R68" s="2">
        <f ca="1">IF(ISNA(VLOOKUP(Q68,DataBase!$B$6:$N$160,12,FALSE)),0,VLOOKUP(Q68,DataBase!$B$6:$N$160,12,FALSE))</f>
        <v>13884.666666666666</v>
      </c>
      <c r="S68" s="2">
        <f>IF(ISNA(VLOOKUP(Q68,DataBase!$B$6:$N$160,11,FALSE)),"",VLOOKUP(Q68,DataBase!$B$6:$N$160,11,FALSE))</f>
        <v>51</v>
      </c>
      <c r="T68" s="10" t="str">
        <f>IF(ISNA(VLOOKUP(Q68,DataBase!$B$6:$N$160,13,FALSE)),"",VLOOKUP(Q68,DataBase!$B$6:$N$160,13,FALSE))</f>
        <v>F</v>
      </c>
      <c r="V68" s="33" t="s">
        <v>138</v>
      </c>
      <c r="W68" s="2">
        <f ca="1">IF(ISNA(VLOOKUP(V68,DataBase!$B$6:$N$160,12,FALSE)),0,VLOOKUP(V68,DataBase!$B$6:$N$160,12,FALSE))</f>
        <v>29795</v>
      </c>
      <c r="X68" s="2">
        <f>IF(ISNA(VLOOKUP(V68,DataBase!$B$6:$N$160,11,FALSE)),"",VLOOKUP(V68,DataBase!$B$6:$N$160,11,FALSE))</f>
        <v>34</v>
      </c>
      <c r="Y68" s="10" t="str">
        <f>IF(ISNA(VLOOKUP(V68,DataBase!$B$6:$N$160,13,FALSE)),"",VLOOKUP(V68,DataBase!$B$6:$N$160,13,FALSE))</f>
        <v>F</v>
      </c>
    </row>
    <row r="69" spans="2:25" x14ac:dyDescent="0.25">
      <c r="B69" s="29" t="s">
        <v>73</v>
      </c>
      <c r="C69" s="2">
        <f>IF(ISNA(VLOOKUP(B69,DataBase!$B$6:$N$160,12,FALSE)),0,VLOOKUP(B69,DataBase!$B$6:$N$160,12,FALSE))</f>
        <v>0</v>
      </c>
      <c r="D69" s="2" t="str">
        <f>IF(ISNA(VLOOKUP(B69,DataBase!$B$6:$N$160,11,FALSE)),"",VLOOKUP(B69,DataBase!$B$6:$N$160,11,FALSE))</f>
        <v/>
      </c>
      <c r="E69" s="10" t="str">
        <f>IF(ISNA(VLOOKUP(B69,DataBase!$B$6:$N$160,13,FALSE)),"",VLOOKUP(B69,DataBase!$B$6:$N$160,13,FALSE))</f>
        <v/>
      </c>
      <c r="G69" s="30" t="s">
        <v>73</v>
      </c>
      <c r="H69" s="2">
        <f>IF(ISNA(VLOOKUP(G69,DataBase!$B$6:$N$160,12,FALSE)),0,VLOOKUP(G69,DataBase!$B$6:$N$160,12,FALSE))</f>
        <v>0</v>
      </c>
      <c r="I69" s="2" t="str">
        <f>IF(ISNA(VLOOKUP(G69,DataBase!$B$6:$N$160,11,FALSE)),"",VLOOKUP(G69,DataBase!$B$6:$N$160,11,FALSE))</f>
        <v/>
      </c>
      <c r="J69" s="10" t="str">
        <f>IF(ISNA(VLOOKUP(G69,DataBase!$B$6:$N$160,13,FALSE)),"",VLOOKUP(G69,DataBase!$B$6:$N$160,13,FALSE))</f>
        <v/>
      </c>
      <c r="L69" s="31" t="s">
        <v>86</v>
      </c>
      <c r="M69" s="2">
        <f>IF(ISNA(VLOOKUP(L69,DataBase!$B$6:$N$160,12,FALSE)),0,VLOOKUP(L69,DataBase!$B$6:$N$160,12,FALSE))</f>
        <v>0</v>
      </c>
      <c r="N69" s="2">
        <f>IF(ISNA(VLOOKUP(L69,DataBase!$B$6:$N$160,11,FALSE)),"",VLOOKUP(L69,DataBase!$B$6:$N$160,11,FALSE))</f>
        <v>72</v>
      </c>
      <c r="O69" s="10" t="str">
        <f>IF(ISNA(VLOOKUP(L69,DataBase!$B$6:$N$160,13,FALSE)),"",VLOOKUP(L69,DataBase!$B$6:$N$160,13,FALSE))</f>
        <v>F</v>
      </c>
      <c r="Q69" s="32" t="s">
        <v>36</v>
      </c>
      <c r="R69" s="2">
        <f ca="1">IF(ISNA(VLOOKUP(Q69,DataBase!$B$6:$N$160,12,FALSE)),0,VLOOKUP(Q69,DataBase!$B$6:$N$160,12,FALSE))</f>
        <v>519200</v>
      </c>
      <c r="S69" s="2">
        <f>IF(ISNA(VLOOKUP(Q69,DataBase!$B$6:$N$160,11,FALSE)),"",VLOOKUP(Q69,DataBase!$B$6:$N$160,11,FALSE))</f>
        <v>2</v>
      </c>
      <c r="T69" s="10" t="str">
        <f>IF(ISNA(VLOOKUP(Q69,DataBase!$B$6:$N$160,13,FALSE)),"",VLOOKUP(Q69,DataBase!$B$6:$N$160,13,FALSE))</f>
        <v>F</v>
      </c>
      <c r="V69" s="33" t="s">
        <v>200</v>
      </c>
      <c r="W69" s="2">
        <f ca="1">IF(ISNA(VLOOKUP(V69,DataBase!$B$6:$N$160,12,FALSE)),0,VLOOKUP(V69,DataBase!$B$6:$N$160,12,FALSE))</f>
        <v>64723</v>
      </c>
      <c r="X69" s="2">
        <f>IF(ISNA(VLOOKUP(V69,DataBase!$B$6:$N$160,11,FALSE)),"",VLOOKUP(V69,DataBase!$B$6:$N$160,11,FALSE))</f>
        <v>18</v>
      </c>
      <c r="Y69" s="10" t="str">
        <f>IF(ISNA(VLOOKUP(V69,DataBase!$B$6:$N$160,13,FALSE)),"",VLOOKUP(V69,DataBase!$B$6:$N$160,13,FALSE))</f>
        <v>F</v>
      </c>
    </row>
    <row r="70" spans="2:25" x14ac:dyDescent="0.25">
      <c r="B70" s="29" t="s">
        <v>42</v>
      </c>
      <c r="C70" s="2">
        <f>IF(ISNA(VLOOKUP(B70,DataBase!$B$6:$N$160,12,FALSE)),0,VLOOKUP(B70,DataBase!$B$6:$N$160,12,FALSE))</f>
        <v>0</v>
      </c>
      <c r="D70" s="2" t="str">
        <f>IF(ISNA(VLOOKUP(B70,DataBase!$B$6:$N$160,11,FALSE)),"",VLOOKUP(B70,DataBase!$B$6:$N$160,11,FALSE))</f>
        <v/>
      </c>
      <c r="E70" s="10" t="str">
        <f>IF(ISNA(VLOOKUP(B70,DataBase!$B$6:$N$160,13,FALSE)),"",VLOOKUP(B70,DataBase!$B$6:$N$160,13,FALSE))</f>
        <v>MC</v>
      </c>
      <c r="G70" s="30" t="s">
        <v>116</v>
      </c>
      <c r="H70" s="2">
        <f ca="1">IF(ISNA(VLOOKUP(G70,DataBase!$B$6:$N$160,12,FALSE)),0,VLOOKUP(G70,DataBase!$B$6:$N$160,12,FALSE))</f>
        <v>39235</v>
      </c>
      <c r="I70" s="2">
        <f>IF(ISNA(VLOOKUP(G70,DataBase!$B$6:$N$160,11,FALSE)),"",VLOOKUP(G70,DataBase!$B$6:$N$160,11,FALSE))</f>
        <v>28</v>
      </c>
      <c r="J70" s="10" t="str">
        <f>IF(ISNA(VLOOKUP(G70,DataBase!$B$6:$N$160,13,FALSE)),"",VLOOKUP(G70,DataBase!$B$6:$N$160,13,FALSE))</f>
        <v>F</v>
      </c>
      <c r="L70" s="31" t="s">
        <v>63</v>
      </c>
      <c r="M70" s="2">
        <f>IF(ISNA(VLOOKUP(L70,DataBase!$B$6:$N$160,12,FALSE)),0,VLOOKUP(L70,DataBase!$B$6:$N$160,12,FALSE))</f>
        <v>0</v>
      </c>
      <c r="N70" s="2" t="str">
        <f>IF(ISNA(VLOOKUP(L70,DataBase!$B$6:$N$160,11,FALSE)),"",VLOOKUP(L70,DataBase!$B$6:$N$160,11,FALSE))</f>
        <v/>
      </c>
      <c r="O70" s="10" t="str">
        <f>IF(ISNA(VLOOKUP(L70,DataBase!$B$6:$N$160,13,FALSE)),"",VLOOKUP(L70,DataBase!$B$6:$N$160,13,FALSE))</f>
        <v/>
      </c>
      <c r="Q70" s="32" t="s">
        <v>137</v>
      </c>
      <c r="R70" s="2">
        <f>IF(ISNA(VLOOKUP(Q70,DataBase!$B$6:$N$160,12,FALSE)),0,VLOOKUP(Q70,DataBase!$B$6:$N$160,12,FALSE))</f>
        <v>0</v>
      </c>
      <c r="S70" s="2" t="str">
        <f>IF(ISNA(VLOOKUP(Q70,DataBase!$B$6:$N$160,11,FALSE)),"",VLOOKUP(Q70,DataBase!$B$6:$N$160,11,FALSE))</f>
        <v/>
      </c>
      <c r="T70" s="10" t="str">
        <f>IF(ISNA(VLOOKUP(Q70,DataBase!$B$6:$N$160,13,FALSE)),"",VLOOKUP(Q70,DataBase!$B$6:$N$160,13,FALSE))</f>
        <v/>
      </c>
      <c r="V70" s="33" t="s">
        <v>63</v>
      </c>
      <c r="W70" s="2">
        <f>IF(ISNA(VLOOKUP(V70,DataBase!$B$6:$N$160,12,FALSE)),0,VLOOKUP(V70,DataBase!$B$6:$N$160,12,FALSE))</f>
        <v>0</v>
      </c>
      <c r="X70" s="2" t="str">
        <f>IF(ISNA(VLOOKUP(V70,DataBase!$B$6:$N$160,11,FALSE)),"",VLOOKUP(V70,DataBase!$B$6:$N$160,11,FALSE))</f>
        <v/>
      </c>
      <c r="Y70" s="10" t="str">
        <f>IF(ISNA(VLOOKUP(V70,DataBase!$B$6:$N$160,13,FALSE)),"",VLOOKUP(V70,DataBase!$B$6:$N$160,13,FALSE))</f>
        <v/>
      </c>
    </row>
    <row r="71" spans="2:25" x14ac:dyDescent="0.25">
      <c r="B71" s="29" t="s">
        <v>119</v>
      </c>
      <c r="C71" s="2">
        <f ca="1">IF(ISNA(VLOOKUP(B71,DataBase!$B$6:$N$160,12,FALSE)),0,VLOOKUP(B71,DataBase!$B$6:$N$160,12,FALSE))</f>
        <v>19663.090909090908</v>
      </c>
      <c r="D71" s="2">
        <f>IF(ISNA(VLOOKUP(B71,DataBase!$B$6:$N$160,11,FALSE)),"",VLOOKUP(B71,DataBase!$B$6:$N$160,11,FALSE))</f>
        <v>40</v>
      </c>
      <c r="E71" s="10" t="str">
        <f>IF(ISNA(VLOOKUP(B71,DataBase!$B$6:$N$160,13,FALSE)),"",VLOOKUP(B71,DataBase!$B$6:$N$160,13,FALSE))</f>
        <v>F</v>
      </c>
      <c r="G71" s="30" t="s">
        <v>71</v>
      </c>
      <c r="H71" s="2">
        <f ca="1">IF(ISNA(VLOOKUP(G71,DataBase!$B$6:$N$160,12,FALSE)),0,VLOOKUP(G71,DataBase!$B$6:$N$160,12,FALSE))</f>
        <v>12921</v>
      </c>
      <c r="I71" s="2">
        <f>IF(ISNA(VLOOKUP(G71,DataBase!$B$6:$N$160,11,FALSE)),"",VLOOKUP(G71,DataBase!$B$6:$N$160,11,FALSE))</f>
        <v>57</v>
      </c>
      <c r="J71" s="10" t="str">
        <f>IF(ISNA(VLOOKUP(G71,DataBase!$B$6:$N$160,13,FALSE)),"",VLOOKUP(G71,DataBase!$B$6:$N$160,13,FALSE))</f>
        <v>F</v>
      </c>
      <c r="L71" s="31" t="s">
        <v>33</v>
      </c>
      <c r="M71" s="2">
        <f>IF(ISNA(VLOOKUP(L71,DataBase!$B$6:$N$160,12,FALSE)),0,VLOOKUP(L71,DataBase!$B$6:$N$160,12,FALSE))</f>
        <v>0</v>
      </c>
      <c r="N71" s="2" t="str">
        <f>IF(ISNA(VLOOKUP(L71,DataBase!$B$6:$N$160,11,FALSE)),"",VLOOKUP(L71,DataBase!$B$6:$N$160,11,FALSE))</f>
        <v/>
      </c>
      <c r="O71" s="10" t="str">
        <f>IF(ISNA(VLOOKUP(L71,DataBase!$B$6:$N$160,13,FALSE)),"",VLOOKUP(L71,DataBase!$B$6:$N$160,13,FALSE))</f>
        <v/>
      </c>
      <c r="Q71" s="32" t="s">
        <v>72</v>
      </c>
      <c r="R71" s="2">
        <f ca="1">IF(ISNA(VLOOKUP(Q71,DataBase!$B$6:$N$160,12,FALSE)),0,VLOOKUP(Q71,DataBase!$B$6:$N$160,12,FALSE))</f>
        <v>64723</v>
      </c>
      <c r="S71" s="2">
        <f>IF(ISNA(VLOOKUP(Q71,DataBase!$B$6:$N$160,11,FALSE)),"",VLOOKUP(Q71,DataBase!$B$6:$N$160,11,FALSE))</f>
        <v>18</v>
      </c>
      <c r="T71" s="10" t="str">
        <f>IF(ISNA(VLOOKUP(Q71,DataBase!$B$6:$N$160,13,FALSE)),"",VLOOKUP(Q71,DataBase!$B$6:$N$160,13,FALSE))</f>
        <v>F</v>
      </c>
      <c r="V71" s="33" t="s">
        <v>119</v>
      </c>
      <c r="W71" s="2">
        <f ca="1">IF(ISNA(VLOOKUP(V71,DataBase!$B$6:$N$160,12,FALSE)),0,VLOOKUP(V71,DataBase!$B$6:$N$160,12,FALSE))</f>
        <v>19663.090909090908</v>
      </c>
      <c r="X71" s="2">
        <f>IF(ISNA(VLOOKUP(V71,DataBase!$B$6:$N$160,11,FALSE)),"",VLOOKUP(V71,DataBase!$B$6:$N$160,11,FALSE))</f>
        <v>40</v>
      </c>
      <c r="Y71" s="10" t="str">
        <f>IF(ISNA(VLOOKUP(V71,DataBase!$B$6:$N$160,13,FALSE)),"",VLOOKUP(V71,DataBase!$B$6:$N$160,13,FALSE))</f>
        <v>F</v>
      </c>
    </row>
    <row r="72" spans="2:25" x14ac:dyDescent="0.25">
      <c r="B72" s="29" t="s">
        <v>26</v>
      </c>
      <c r="C72" s="2">
        <f ca="1">IF(ISNA(VLOOKUP(B72,DataBase!$B$6:$N$160,12,FALSE)),0,VLOOKUP(B72,DataBase!$B$6:$N$160,12,FALSE))</f>
        <v>64723</v>
      </c>
      <c r="D72" s="2">
        <f>IF(ISNA(VLOOKUP(B72,DataBase!$B$6:$N$160,11,FALSE)),"",VLOOKUP(B72,DataBase!$B$6:$N$160,11,FALSE))</f>
        <v>18</v>
      </c>
      <c r="E72" s="10" t="str">
        <f>IF(ISNA(VLOOKUP(B72,DataBase!$B$6:$N$160,13,FALSE)),"",VLOOKUP(B72,DataBase!$B$6:$N$160,13,FALSE))</f>
        <v>F</v>
      </c>
      <c r="G72" s="30" t="s">
        <v>120</v>
      </c>
      <c r="H72" s="2">
        <f>IF(ISNA(VLOOKUP(G72,DataBase!$B$6:$N$160,12,FALSE)),0,VLOOKUP(G72,DataBase!$B$6:$N$160,12,FALSE))</f>
        <v>0</v>
      </c>
      <c r="I72" s="2" t="str">
        <f>IF(ISNA(VLOOKUP(G72,DataBase!$B$6:$N$160,11,FALSE)),"",VLOOKUP(G72,DataBase!$B$6:$N$160,11,FALSE))</f>
        <v/>
      </c>
      <c r="J72" s="10" t="str">
        <f>IF(ISNA(VLOOKUP(G72,DataBase!$B$6:$N$160,13,FALSE)),"",VLOOKUP(G72,DataBase!$B$6:$N$160,13,FALSE))</f>
        <v/>
      </c>
      <c r="L72" s="31" t="s">
        <v>24</v>
      </c>
      <c r="M72" s="2">
        <f>IF(ISNA(VLOOKUP(L72,DataBase!$B$6:$N$160,12,FALSE)),0,VLOOKUP(L72,DataBase!$B$6:$N$160,12,FALSE))</f>
        <v>0</v>
      </c>
      <c r="N72" s="2" t="str">
        <f>IF(ISNA(VLOOKUP(L72,DataBase!$B$6:$N$160,11,FALSE)),"",VLOOKUP(L72,DataBase!$B$6:$N$160,11,FALSE))</f>
        <v/>
      </c>
      <c r="O72" s="10" t="str">
        <f>IF(ISNA(VLOOKUP(L72,DataBase!$B$6:$N$160,13,FALSE)),"",VLOOKUP(L72,DataBase!$B$6:$N$160,13,FALSE))</f>
        <v/>
      </c>
      <c r="Q72" s="32" t="s">
        <v>75</v>
      </c>
      <c r="R72" s="2">
        <f ca="1">IF(ISNA(VLOOKUP(Q72,DataBase!$B$6:$N$160,12,FALSE)),0,VLOOKUP(Q72,DataBase!$B$6:$N$160,12,FALSE))</f>
        <v>11918</v>
      </c>
      <c r="S72" s="2">
        <f>IF(ISNA(VLOOKUP(Q72,DataBase!$B$6:$N$160,11,FALSE)),"",VLOOKUP(Q72,DataBase!$B$6:$N$160,11,FALSE))</f>
        <v>69</v>
      </c>
      <c r="T72" s="10" t="str">
        <f>IF(ISNA(VLOOKUP(Q72,DataBase!$B$6:$N$160,13,FALSE)),"",VLOOKUP(Q72,DataBase!$B$6:$N$160,13,FALSE))</f>
        <v>F</v>
      </c>
      <c r="V72" s="33" t="s">
        <v>24</v>
      </c>
      <c r="W72" s="2">
        <f>IF(ISNA(VLOOKUP(V72,DataBase!$B$6:$N$160,12,FALSE)),0,VLOOKUP(V72,DataBase!$B$6:$N$160,12,FALSE))</f>
        <v>0</v>
      </c>
      <c r="X72" s="2" t="str">
        <f>IF(ISNA(VLOOKUP(V72,DataBase!$B$6:$N$160,11,FALSE)),"",VLOOKUP(V72,DataBase!$B$6:$N$160,11,FALSE))</f>
        <v/>
      </c>
      <c r="Y72" s="10" t="str">
        <f>IF(ISNA(VLOOKUP(V72,DataBase!$B$6:$N$160,13,FALSE)),"",VLOOKUP(V72,DataBase!$B$6:$N$160,13,FALSE))</f>
        <v/>
      </c>
    </row>
    <row r="73" spans="2:25" x14ac:dyDescent="0.25">
      <c r="B73" s="29" t="s">
        <v>205</v>
      </c>
      <c r="C73" s="2">
        <f>IF(ISNA(VLOOKUP(B73,DataBase!$B$6:$N$160,12,FALSE)),0,VLOOKUP(B73,DataBase!$B$6:$N$160,12,FALSE))</f>
        <v>0</v>
      </c>
      <c r="D73" s="2" t="str">
        <f>IF(ISNA(VLOOKUP(B73,DataBase!$B$6:$N$160,11,FALSE)),"",VLOOKUP(B73,DataBase!$B$6:$N$160,11,FALSE))</f>
        <v/>
      </c>
      <c r="E73" s="10" t="str">
        <f>IF(ISNA(VLOOKUP(B73,DataBase!$B$6:$N$160,13,FALSE)),"",VLOOKUP(B73,DataBase!$B$6:$N$160,13,FALSE))</f>
        <v/>
      </c>
      <c r="G73" s="30" t="s">
        <v>205</v>
      </c>
      <c r="H73" s="2">
        <f>IF(ISNA(VLOOKUP(G73,DataBase!$B$6:$N$160,12,FALSE)),0,VLOOKUP(G73,DataBase!$B$6:$N$160,12,FALSE))</f>
        <v>0</v>
      </c>
      <c r="I73" s="2" t="str">
        <f>IF(ISNA(VLOOKUP(G73,DataBase!$B$6:$N$160,11,FALSE)),"",VLOOKUP(G73,DataBase!$B$6:$N$160,11,FALSE))</f>
        <v/>
      </c>
      <c r="J73" s="10" t="str">
        <f>IF(ISNA(VLOOKUP(G73,DataBase!$B$6:$N$160,13,FALSE)),"",VLOOKUP(G73,DataBase!$B$6:$N$160,13,FALSE))</f>
        <v/>
      </c>
      <c r="L73" s="31" t="s">
        <v>206</v>
      </c>
      <c r="M73" s="2">
        <f>IF(ISNA(VLOOKUP(L73,DataBase!$B$6:$N$160,12,FALSE)),0,VLOOKUP(L73,DataBase!$B$6:$N$160,12,FALSE))</f>
        <v>0</v>
      </c>
      <c r="N73" s="2" t="str">
        <f>IF(ISNA(VLOOKUP(L73,DataBase!$B$6:$N$160,11,FALSE)),"",VLOOKUP(L73,DataBase!$B$6:$N$160,11,FALSE))</f>
        <v/>
      </c>
      <c r="O73" s="10" t="str">
        <f>IF(ISNA(VLOOKUP(L73,DataBase!$B$6:$N$160,13,FALSE)),"",VLOOKUP(L73,DataBase!$B$6:$N$160,13,FALSE))</f>
        <v/>
      </c>
      <c r="Q73" s="32" t="s">
        <v>205</v>
      </c>
      <c r="R73" s="2">
        <f>IF(ISNA(VLOOKUP(Q73,DataBase!$B$6:$N$160,12,FALSE)),0,VLOOKUP(Q73,DataBase!$B$6:$N$160,12,FALSE))</f>
        <v>0</v>
      </c>
      <c r="S73" s="2" t="str">
        <f>IF(ISNA(VLOOKUP(Q73,DataBase!$B$6:$N$160,11,FALSE)),"",VLOOKUP(Q73,DataBase!$B$6:$N$160,11,FALSE))</f>
        <v/>
      </c>
      <c r="T73" s="10" t="str">
        <f>IF(ISNA(VLOOKUP(Q73,DataBase!$B$6:$N$160,13,FALSE)),"",VLOOKUP(Q73,DataBase!$B$6:$N$160,13,FALSE))</f>
        <v/>
      </c>
      <c r="V73" s="33" t="s">
        <v>206</v>
      </c>
      <c r="W73" s="2">
        <f>IF(ISNA(VLOOKUP(V73,DataBase!$B$6:$N$160,12,FALSE)),0,VLOOKUP(V73,DataBase!$B$6:$N$160,12,FALSE))</f>
        <v>0</v>
      </c>
      <c r="X73" s="2" t="str">
        <f>IF(ISNA(VLOOKUP(V73,DataBase!$B$6:$N$160,11,FALSE)),"",VLOOKUP(V73,DataBase!$B$6:$N$160,11,FALSE))</f>
        <v/>
      </c>
      <c r="Y73" s="10" t="str">
        <f>IF(ISNA(VLOOKUP(V73,DataBase!$B$6:$N$160,13,FALSE)),"",VLOOKUP(V73,DataBase!$B$6:$N$160,13,FALSE))</f>
        <v/>
      </c>
    </row>
    <row r="74" spans="2:25" s="59" customFormat="1" x14ac:dyDescent="0.25">
      <c r="B74" s="35" t="s">
        <v>218</v>
      </c>
      <c r="C74" s="60">
        <f>IF(ISNA(VLOOKUP(B74,DataBase!$B$6:$N$160,12,FALSE)),0,VLOOKUP(B74,DataBase!$B$6:$N$160,12,FALSE))</f>
        <v>0</v>
      </c>
      <c r="D74" s="60" t="str">
        <f>IF(ISNA(VLOOKUP(B74,DataBase!$B$6:$N$160,11,FALSE)),"",VLOOKUP(B74,DataBase!$B$6:$N$160,11,FALSE))</f>
        <v/>
      </c>
      <c r="E74" s="10" t="str">
        <f>IF(ISNA(VLOOKUP(B74,DataBase!$B$6:$N$160,13,FALSE)),"",VLOOKUP(B74,DataBase!$B$6:$N$160,13,FALSE))</f>
        <v/>
      </c>
      <c r="G74" s="35" t="s">
        <v>66</v>
      </c>
      <c r="H74" s="60">
        <f>IF(ISNA(VLOOKUP(G74,DataBase!$B$6:$N$160,12,FALSE)),0,VLOOKUP(G74,DataBase!$B$6:$N$160,12,FALSE))</f>
        <v>0</v>
      </c>
      <c r="I74" s="60" t="str">
        <f>IF(ISNA(VLOOKUP(G74,DataBase!$B$6:$N$160,11,FALSE)),"",VLOOKUP(G74,DataBase!$B$6:$N$160,11,FALSE))</f>
        <v/>
      </c>
      <c r="J74" s="10" t="str">
        <f>IF(ISNA(VLOOKUP(G74,DataBase!$B$6:$N$160,13,FALSE)),"",VLOOKUP(G74,DataBase!$B$6:$N$160,13,FALSE))</f>
        <v/>
      </c>
      <c r="L74" s="35" t="s">
        <v>219</v>
      </c>
      <c r="M74" s="60">
        <f>IF(ISNA(VLOOKUP(L74,DataBase!$B$6:$N$160,12,FALSE)),0,VLOOKUP(L74,DataBase!$B$6:$N$160,12,FALSE))</f>
        <v>0</v>
      </c>
      <c r="N74" s="60" t="str">
        <f>IF(ISNA(VLOOKUP(L74,DataBase!$B$6:$N$160,11,FALSE)),"",VLOOKUP(L74,DataBase!$B$6:$N$160,11,FALSE))</f>
        <v/>
      </c>
      <c r="O74" s="10" t="str">
        <f>IF(ISNA(VLOOKUP(L74,DataBase!$B$6:$N$160,13,FALSE)),"",VLOOKUP(L74,DataBase!$B$6:$N$160,13,FALSE))</f>
        <v>MC</v>
      </c>
      <c r="Q74" s="35" t="s">
        <v>87</v>
      </c>
      <c r="R74" s="60">
        <f>IF(ISNA(VLOOKUP(Q74,DataBase!$B$6:$N$160,12,FALSE)),0,VLOOKUP(Q74,DataBase!$B$6:$N$160,12,FALSE))</f>
        <v>0</v>
      </c>
      <c r="S74" s="60" t="str">
        <f>IF(ISNA(VLOOKUP(Q74,DataBase!$B$6:$N$160,11,FALSE)),"",VLOOKUP(Q74,DataBase!$B$6:$N$160,11,FALSE))</f>
        <v/>
      </c>
      <c r="T74" s="10" t="str">
        <f>IF(ISNA(VLOOKUP(Q74,DataBase!$B$6:$N$160,13,FALSE)),"",VLOOKUP(Q74,DataBase!$B$6:$N$160,13,FALSE))</f>
        <v/>
      </c>
      <c r="V74" s="26" t="s">
        <v>231</v>
      </c>
      <c r="W74" s="60">
        <f ca="1">IF(ISNA(VLOOKUP(V74,DataBase!$B$6:$N$160,12,FALSE)),0,VLOOKUP(V74,DataBase!$B$6:$N$160,12,FALSE))</f>
        <v>11859</v>
      </c>
      <c r="X74" s="60">
        <f>IF(ISNA(VLOOKUP(V74,DataBase!$B$6:$N$160,11,FALSE)),"",VLOOKUP(V74,DataBase!$B$6:$N$160,11,FALSE))</f>
        <v>70</v>
      </c>
      <c r="Y74" s="10" t="str">
        <f>IF(ISNA(VLOOKUP(V74,DataBase!$B$6:$N$160,13,FALSE)),"",VLOOKUP(V74,DataBase!$B$6:$N$160,13,FALSE))</f>
        <v>F</v>
      </c>
    </row>
    <row r="75" spans="2:25" x14ac:dyDescent="0.25">
      <c r="B75" s="61"/>
      <c r="C75" s="2">
        <f>IF(ISNA(VLOOKUP(B75,DataBase!$B$6:$N$160,12,FALSE)),0,VLOOKUP(B75,DataBase!$B$6:$N$160,12,FALSE))</f>
        <v>0</v>
      </c>
      <c r="D75" s="2" t="str">
        <f>IF(ISNA(VLOOKUP(B75,DataBase!$B$6:$N$160,11,FALSE)),"",VLOOKUP(B75,DataBase!$B$6:$N$160,11,FALSE))</f>
        <v/>
      </c>
      <c r="E75" s="10" t="str">
        <f>IF(ISNA(VLOOKUP(B75,DataBase!$B$6:$N$160,13,FALSE)),"",VLOOKUP(B75,DataBase!$B$6:$N$160,13,FALSE))</f>
        <v/>
      </c>
      <c r="G75" s="30"/>
      <c r="H75" s="2">
        <f>IF(ISNA(VLOOKUP(G75,DataBase!$B$6:$N$160,12,FALSE)),0,VLOOKUP(G75,DataBase!$B$6:$N$160,12,FALSE))</f>
        <v>0</v>
      </c>
      <c r="I75" s="2" t="str">
        <f>IF(ISNA(VLOOKUP(G75,DataBase!$B$6:$N$160,11,FALSE)),"",VLOOKUP(G75,DataBase!$B$6:$N$160,11,FALSE))</f>
        <v/>
      </c>
      <c r="J75" s="10" t="str">
        <f>IF(ISNA(VLOOKUP(G75,DataBase!$B$6:$N$160,13,FALSE)),"",VLOOKUP(G75,DataBase!$B$6:$N$160,13,FALSE))</f>
        <v/>
      </c>
      <c r="L75" s="38"/>
      <c r="M75" s="2">
        <f>IF(ISNA(VLOOKUP(L75,DataBase!$B$6:$N$160,12,FALSE)),0,VLOOKUP(L75,DataBase!$B$6:$N$160,12,FALSE))</f>
        <v>0</v>
      </c>
      <c r="N75" s="2" t="str">
        <f>IF(ISNA(VLOOKUP(L75,DataBase!$B$6:$N$160,11,FALSE)),"",VLOOKUP(L75,DataBase!$B$6:$N$160,11,FALSE))</f>
        <v/>
      </c>
      <c r="O75" s="10" t="str">
        <f>IF(ISNA(VLOOKUP(L75,DataBase!$B$6:$N$160,13,FALSE)),"",VLOOKUP(L75,DataBase!$B$6:$N$160,13,FALSE))</f>
        <v/>
      </c>
      <c r="Q75" s="32"/>
      <c r="R75" s="2">
        <f>IF(ISNA(VLOOKUP(Q75,DataBase!$B$6:$N$160,12,FALSE)),0,VLOOKUP(Q75,DataBase!$B$6:$N$160,12,FALSE))</f>
        <v>0</v>
      </c>
      <c r="S75" s="2" t="str">
        <f>IF(ISNA(VLOOKUP(Q75,DataBase!$B$6:$N$160,11,FALSE)),"",VLOOKUP(Q75,DataBase!$B$6:$N$160,11,FALSE))</f>
        <v/>
      </c>
      <c r="T75" s="10" t="str">
        <f>IF(ISNA(VLOOKUP(Q75,DataBase!$B$6:$N$160,13,FALSE)),"",VLOOKUP(Q75,DataBase!$B$6:$N$160,13,FALSE))</f>
        <v/>
      </c>
      <c r="V75" s="33"/>
      <c r="W75" s="2">
        <f>IF(ISNA(VLOOKUP(V75,DataBase!$B$6:$N$160,12,FALSE)),0,VLOOKUP(V75,DataBase!$B$6:$N$160,12,FALSE))</f>
        <v>0</v>
      </c>
      <c r="X75" s="2" t="str">
        <f>IF(ISNA(VLOOKUP(V75,DataBase!$B$6:$N$160,11,FALSE)),"",VLOOKUP(V75,DataBase!$B$6:$N$160,11,FALSE))</f>
        <v/>
      </c>
      <c r="Y75" s="10" t="str">
        <f>IF(ISNA(VLOOKUP(V75,DataBase!$B$6:$N$160,13,FALSE)),"",VLOOKUP(V75,DataBase!$B$6:$N$160,13,FALSE))</f>
        <v/>
      </c>
    </row>
    <row r="76" spans="2:25" x14ac:dyDescent="0.25">
      <c r="B76" s="4"/>
      <c r="C76" s="5">
        <f ca="1">SUM(C54:C75)</f>
        <v>361509.09090909088</v>
      </c>
      <c r="D76" s="5">
        <f>COUNTIF(D54:D75,"&lt;=70")</f>
        <v>4</v>
      </c>
      <c r="E76" s="5"/>
      <c r="F76" s="4"/>
      <c r="G76" s="4"/>
      <c r="H76" s="5">
        <f ca="1">SUM(H54:H75)</f>
        <v>726172</v>
      </c>
      <c r="I76" s="5">
        <f>COUNTIF(I54:I75,"&lt;=70")</f>
        <v>6</v>
      </c>
      <c r="J76" s="5"/>
      <c r="K76" s="4"/>
      <c r="L76" s="4"/>
      <c r="M76" s="5">
        <f ca="1">SUM(M54:M75)</f>
        <v>226284.66666666663</v>
      </c>
      <c r="N76" s="5">
        <f>COUNTIF(N54:N75,"&lt;=70")</f>
        <v>2</v>
      </c>
      <c r="O76" s="5"/>
      <c r="P76" s="4"/>
      <c r="Q76" s="4"/>
      <c r="R76" s="5">
        <f ca="1">SUM(R54:R75)</f>
        <v>841788.75757575757</v>
      </c>
      <c r="S76" s="5">
        <f>COUNTIF(S54:S75,"&lt;=70")</f>
        <v>6</v>
      </c>
      <c r="U76" s="4"/>
      <c r="V76" s="4"/>
      <c r="W76" s="5">
        <f ca="1">SUM(W54:W75)</f>
        <v>338440.09090909088</v>
      </c>
      <c r="X76" s="5">
        <f>COUNTIF(X54:X75,"&lt;=70")</f>
        <v>5</v>
      </c>
    </row>
    <row r="78" spans="2:25" x14ac:dyDescent="0.25">
      <c r="B78" s="6" t="s">
        <v>365</v>
      </c>
      <c r="C78" s="7" t="s">
        <v>7</v>
      </c>
      <c r="D78" s="7" t="s">
        <v>8</v>
      </c>
      <c r="E78" s="7" t="s">
        <v>13</v>
      </c>
      <c r="F78" s="6"/>
      <c r="G78" s="6" t="s">
        <v>366</v>
      </c>
      <c r="H78" s="7" t="s">
        <v>7</v>
      </c>
      <c r="I78" s="7" t="s">
        <v>8</v>
      </c>
      <c r="J78" s="7" t="s">
        <v>13</v>
      </c>
      <c r="K78" s="6"/>
      <c r="L78" s="6" t="s">
        <v>68</v>
      </c>
      <c r="M78" s="7" t="s">
        <v>7</v>
      </c>
      <c r="N78" s="7" t="s">
        <v>8</v>
      </c>
      <c r="O78" s="7" t="s">
        <v>13</v>
      </c>
      <c r="P78" s="6"/>
      <c r="Q78" s="6" t="s">
        <v>68</v>
      </c>
      <c r="R78" s="7" t="s">
        <v>7</v>
      </c>
      <c r="S78" s="7" t="s">
        <v>8</v>
      </c>
      <c r="T78" s="7" t="s">
        <v>13</v>
      </c>
      <c r="U78" s="6"/>
      <c r="V78" s="6" t="s">
        <v>68</v>
      </c>
      <c r="W78" s="7" t="s">
        <v>7</v>
      </c>
      <c r="X78" s="7" t="s">
        <v>8</v>
      </c>
      <c r="Y78" s="7" t="s">
        <v>13</v>
      </c>
    </row>
    <row r="79" spans="2:25" x14ac:dyDescent="0.25">
      <c r="B79" s="34" t="s">
        <v>128</v>
      </c>
      <c r="C79" s="2">
        <f>IF(ISNA(VLOOKUP(B79,DataBase!$B$6:$N$160,12,FALSE)),0,VLOOKUP(B79,DataBase!$B$6:$N$160,12,FALSE))</f>
        <v>0</v>
      </c>
      <c r="D79" s="2" t="str">
        <f>IF(ISNA(VLOOKUP(B79,DataBase!$B$6:$N$160,11,FALSE)),"",VLOOKUP(B79,DataBase!$B$6:$N$160,11,FALSE))</f>
        <v/>
      </c>
      <c r="E79" s="10" t="str">
        <f>IF(ISNA(VLOOKUP(B79,DataBase!$B$6:$N$160,13,FALSE)),"",VLOOKUP(B79,DataBase!$B$6:$N$160,13,FALSE))</f>
        <v/>
      </c>
      <c r="G79" s="39" t="s">
        <v>74</v>
      </c>
      <c r="H79" s="2">
        <f>IF(ISNA(VLOOKUP(G79,DataBase!$B$6:$N$160,12,FALSE)),0,VLOOKUP(G79,DataBase!$B$6:$N$160,12,FALSE))</f>
        <v>0</v>
      </c>
      <c r="I79" s="2" t="str">
        <f>IF(ISNA(VLOOKUP(G79,DataBase!$B$6:$N$160,11,FALSE)),"",VLOOKUP(G79,DataBase!$B$6:$N$160,11,FALSE))</f>
        <v/>
      </c>
      <c r="J79" s="10" t="str">
        <f>IF(ISNA(VLOOKUP(G79,DataBase!$B$6:$N$160,13,FALSE)),"",VLOOKUP(G79,DataBase!$B$6:$N$160,13,FALSE))</f>
        <v/>
      </c>
      <c r="L79" s="13"/>
      <c r="M79" s="2">
        <f>IF(ISNA(VLOOKUP(L79,DataBase!$B$6:$N$160,12,FALSE)),0,VLOOKUP(L79,DataBase!$B$6:$N$160,12,FALSE))</f>
        <v>0</v>
      </c>
      <c r="N79" s="2" t="str">
        <f>IF(ISNA(VLOOKUP(L79,DataBase!$B$6:$N$160,11,FALSE)),"",VLOOKUP(L79,DataBase!$B$6:$N$160,11,FALSE))</f>
        <v/>
      </c>
      <c r="O79" s="10" t="str">
        <f>IF(ISNA(VLOOKUP(L79,DataBase!$B$6:$N$160,13,FALSE)),"",VLOOKUP(L79,DataBase!$B$6:$N$160,13,FALSE))</f>
        <v/>
      </c>
      <c r="Q79" s="14"/>
      <c r="R79" s="2">
        <f>IF(ISNA(VLOOKUP(Q79,DataBase!$B$6:$N$160,12,FALSE)),0,VLOOKUP(Q79,DataBase!$B$6:$N$160,12,FALSE))</f>
        <v>0</v>
      </c>
      <c r="S79" s="2" t="str">
        <f>IF(ISNA(VLOOKUP(Q79,DataBase!$B$6:$N$160,11,FALSE)),"",VLOOKUP(Q79,DataBase!$B$6:$N$160,11,FALSE))</f>
        <v/>
      </c>
      <c r="T79" s="10" t="str">
        <f>IF(ISNA(VLOOKUP(Q79,DataBase!$B$6:$N$160,13,FALSE)),"",VLOOKUP(Q79,DataBase!$B$6:$N$160,13,FALSE))</f>
        <v/>
      </c>
      <c r="V79" s="14"/>
      <c r="W79" s="2">
        <f>IF(ISNA(VLOOKUP(V79,DataBase!$B$6:$N$160,12,FALSE)),0,VLOOKUP(V79,DataBase!$B$6:$N$160,12,FALSE))</f>
        <v>0</v>
      </c>
      <c r="X79" s="2" t="str">
        <f>IF(ISNA(VLOOKUP(V79,DataBase!$B$6:$N$160,11,FALSE)),"",VLOOKUP(V79,DataBase!$B$6:$N$160,11,FALSE))</f>
        <v/>
      </c>
      <c r="Y79" s="10" t="str">
        <f>IF(ISNA(VLOOKUP(V79,DataBase!$B$6:$N$160,13,FALSE)),"",VLOOKUP(V79,DataBase!$B$6:$N$160,13,FALSE))</f>
        <v/>
      </c>
    </row>
    <row r="80" spans="2:25" x14ac:dyDescent="0.25">
      <c r="B80" s="34" t="s">
        <v>48</v>
      </c>
      <c r="C80" s="2">
        <f ca="1">IF(ISNA(VLOOKUP(B80,DataBase!$B$6:$N$160,12,FALSE)),0,VLOOKUP(B80,DataBase!$B$6:$N$160,12,FALSE))</f>
        <v>29795</v>
      </c>
      <c r="D80" s="2">
        <f>IF(ISNA(VLOOKUP(B80,DataBase!$B$6:$N$160,11,FALSE)),"",VLOOKUP(B80,DataBase!$B$6:$N$160,11,FALSE))</f>
        <v>34</v>
      </c>
      <c r="E80" s="10" t="str">
        <f>IF(ISNA(VLOOKUP(B80,DataBase!$B$6:$N$160,13,FALSE)),"",VLOOKUP(B80,DataBase!$B$6:$N$160,13,FALSE))</f>
        <v>F</v>
      </c>
      <c r="G80" s="40" t="s">
        <v>112</v>
      </c>
      <c r="H80" s="2">
        <f>IF(ISNA(VLOOKUP(G80,DataBase!$B$6:$N$160,12,FALSE)),0,VLOOKUP(G80,DataBase!$B$6:$N$160,12,FALSE))</f>
        <v>0</v>
      </c>
      <c r="I80" s="2" t="str">
        <f>IF(ISNA(VLOOKUP(G80,DataBase!$B$6:$N$160,11,FALSE)),"",VLOOKUP(G80,DataBase!$B$6:$N$160,11,FALSE))</f>
        <v/>
      </c>
      <c r="J80" s="10" t="str">
        <f>IF(ISNA(VLOOKUP(G80,DataBase!$B$6:$N$160,13,FALSE)),"",VLOOKUP(G80,DataBase!$B$6:$N$160,13,FALSE))</f>
        <v/>
      </c>
      <c r="L80" s="13"/>
      <c r="M80" s="2">
        <f>IF(ISNA(VLOOKUP(L80,DataBase!$B$6:$N$160,12,FALSE)),0,VLOOKUP(L80,DataBase!$B$6:$N$160,12,FALSE))</f>
        <v>0</v>
      </c>
      <c r="N80" s="2" t="str">
        <f>IF(ISNA(VLOOKUP(L80,DataBase!$B$6:$N$160,11,FALSE)),"",VLOOKUP(L80,DataBase!$B$6:$N$160,11,FALSE))</f>
        <v/>
      </c>
      <c r="O80" s="10" t="str">
        <f>IF(ISNA(VLOOKUP(L80,DataBase!$B$6:$N$160,13,FALSE)),"",VLOOKUP(L80,DataBase!$B$6:$N$160,13,FALSE))</f>
        <v/>
      </c>
      <c r="Q80" s="14"/>
      <c r="R80" s="2">
        <f>IF(ISNA(VLOOKUP(Q80,DataBase!$B$6:$N$160,12,FALSE)),0,VLOOKUP(Q80,DataBase!$B$6:$N$160,12,FALSE))</f>
        <v>0</v>
      </c>
      <c r="S80" s="2" t="str">
        <f>IF(ISNA(VLOOKUP(Q80,DataBase!$B$6:$N$160,11,FALSE)),"",VLOOKUP(Q80,DataBase!$B$6:$N$160,11,FALSE))</f>
        <v/>
      </c>
      <c r="T80" s="10" t="str">
        <f>IF(ISNA(VLOOKUP(Q80,DataBase!$B$6:$N$160,13,FALSE)),"",VLOOKUP(Q80,DataBase!$B$6:$N$160,13,FALSE))</f>
        <v/>
      </c>
      <c r="V80" s="14"/>
      <c r="W80" s="2">
        <f>IF(ISNA(VLOOKUP(V80,DataBase!$B$6:$N$160,12,FALSE)),0,VLOOKUP(V80,DataBase!$B$6:$N$160,12,FALSE))</f>
        <v>0</v>
      </c>
      <c r="X80" s="2" t="str">
        <f>IF(ISNA(VLOOKUP(V80,DataBase!$B$6:$N$160,11,FALSE)),"",VLOOKUP(V80,DataBase!$B$6:$N$160,11,FALSE))</f>
        <v/>
      </c>
      <c r="Y80" s="10" t="str">
        <f>IF(ISNA(VLOOKUP(V80,DataBase!$B$6:$N$160,13,FALSE)),"",VLOOKUP(V80,DataBase!$B$6:$N$160,13,FALSE))</f>
        <v/>
      </c>
    </row>
    <row r="81" spans="2:25" x14ac:dyDescent="0.25">
      <c r="B81" s="34" t="s">
        <v>29</v>
      </c>
      <c r="C81" s="2">
        <f>IF(ISNA(VLOOKUP(B81,DataBase!$B$6:$N$160,12,FALSE)),0,VLOOKUP(B81,DataBase!$B$6:$N$160,12,FALSE))</f>
        <v>0</v>
      </c>
      <c r="D81" s="2" t="str">
        <f>IF(ISNA(VLOOKUP(B81,DataBase!$B$6:$N$160,11,FALSE)),"",VLOOKUP(B81,DataBase!$B$6:$N$160,11,FALSE))</f>
        <v/>
      </c>
      <c r="E81" s="10" t="str">
        <f>IF(ISNA(VLOOKUP(B81,DataBase!$B$6:$N$160,13,FALSE)),"",VLOOKUP(B81,DataBase!$B$6:$N$160,13,FALSE))</f>
        <v/>
      </c>
      <c r="G81" s="41" t="s">
        <v>14</v>
      </c>
      <c r="H81" s="2">
        <f>IF(ISNA(VLOOKUP(G81,DataBase!$B$6:$N$160,12,FALSE)),0,VLOOKUP(G81,DataBase!$B$6:$N$160,12,FALSE))</f>
        <v>0</v>
      </c>
      <c r="I81" s="2" t="str">
        <f>IF(ISNA(VLOOKUP(G81,DataBase!$B$6:$N$160,11,FALSE)),"",VLOOKUP(G81,DataBase!$B$6:$N$160,11,FALSE))</f>
        <v/>
      </c>
      <c r="J81" s="10" t="str">
        <f>IF(ISNA(VLOOKUP(G81,DataBase!$B$6:$N$160,13,FALSE)),"",VLOOKUP(G81,DataBase!$B$6:$N$160,13,FALSE))</f>
        <v/>
      </c>
      <c r="L81" s="13"/>
      <c r="M81" s="2">
        <f>IF(ISNA(VLOOKUP(L81,DataBase!$B$6:$N$160,12,FALSE)),0,VLOOKUP(L81,DataBase!$B$6:$N$160,12,FALSE))</f>
        <v>0</v>
      </c>
      <c r="N81" s="2" t="str">
        <f>IF(ISNA(VLOOKUP(L81,DataBase!$B$6:$N$160,11,FALSE)),"",VLOOKUP(L81,DataBase!$B$6:$N$160,11,FALSE))</f>
        <v/>
      </c>
      <c r="O81" s="10" t="str">
        <f>IF(ISNA(VLOOKUP(L81,DataBase!$B$6:$N$160,13,FALSE)),"",VLOOKUP(L81,DataBase!$B$6:$N$160,13,FALSE))</f>
        <v/>
      </c>
      <c r="Q81" s="14"/>
      <c r="R81" s="2">
        <f>IF(ISNA(VLOOKUP(Q81,DataBase!$B$6:$N$160,12,FALSE)),0,VLOOKUP(Q81,DataBase!$B$6:$N$160,12,FALSE))</f>
        <v>0</v>
      </c>
      <c r="S81" s="2" t="str">
        <f>IF(ISNA(VLOOKUP(Q81,DataBase!$B$6:$N$160,11,FALSE)),"",VLOOKUP(Q81,DataBase!$B$6:$N$160,11,FALSE))</f>
        <v/>
      </c>
      <c r="T81" s="10" t="str">
        <f>IF(ISNA(VLOOKUP(Q81,DataBase!$B$6:$N$160,13,FALSE)),"",VLOOKUP(Q81,DataBase!$B$6:$N$160,13,FALSE))</f>
        <v/>
      </c>
      <c r="V81" s="14"/>
      <c r="W81" s="2">
        <f>IF(ISNA(VLOOKUP(V81,DataBase!$B$6:$N$160,12,FALSE)),0,VLOOKUP(V81,DataBase!$B$6:$N$160,12,FALSE))</f>
        <v>0</v>
      </c>
      <c r="X81" s="2" t="str">
        <f>IF(ISNA(VLOOKUP(V81,DataBase!$B$6:$N$160,11,FALSE)),"",VLOOKUP(V81,DataBase!$B$6:$N$160,11,FALSE))</f>
        <v/>
      </c>
      <c r="Y81" s="10" t="str">
        <f>IF(ISNA(VLOOKUP(V81,DataBase!$B$6:$N$160,13,FALSE)),"",VLOOKUP(V81,DataBase!$B$6:$N$160,13,FALSE))</f>
        <v/>
      </c>
    </row>
    <row r="82" spans="2:25" x14ac:dyDescent="0.25">
      <c r="B82" s="34" t="s">
        <v>79</v>
      </c>
      <c r="C82" s="2">
        <f>IF(ISNA(VLOOKUP(B82,DataBase!$B$6:$N$160,12,FALSE)),0,VLOOKUP(B82,DataBase!$B$6:$N$160,12,FALSE))</f>
        <v>0</v>
      </c>
      <c r="D82" s="2" t="str">
        <f>IF(ISNA(VLOOKUP(B82,DataBase!$B$6:$N$160,11,FALSE)),"",VLOOKUP(B82,DataBase!$B$6:$N$160,11,FALSE))</f>
        <v/>
      </c>
      <c r="E82" s="10" t="str">
        <f>IF(ISNA(VLOOKUP(B82,DataBase!$B$6:$N$160,13,FALSE)),"",VLOOKUP(B82,DataBase!$B$6:$N$160,13,FALSE))</f>
        <v/>
      </c>
      <c r="G82" s="42" t="s">
        <v>113</v>
      </c>
      <c r="H82" s="2">
        <f>IF(ISNA(VLOOKUP(G82,DataBase!$B$6:$N$160,12,FALSE)),0,VLOOKUP(G82,DataBase!$B$6:$N$160,12,FALSE))</f>
        <v>0</v>
      </c>
      <c r="I82" s="2" t="str">
        <f>IF(ISNA(VLOOKUP(G82,DataBase!$B$6:$N$160,11,FALSE)),"",VLOOKUP(G82,DataBase!$B$6:$N$160,11,FALSE))</f>
        <v/>
      </c>
      <c r="J82" s="10" t="str">
        <f>IF(ISNA(VLOOKUP(G82,DataBase!$B$6:$N$160,13,FALSE)),"",VLOOKUP(G82,DataBase!$B$6:$N$160,13,FALSE))</f>
        <v/>
      </c>
      <c r="L82" s="13"/>
      <c r="M82" s="2">
        <f>IF(ISNA(VLOOKUP(L82,DataBase!$B$6:$N$160,12,FALSE)),0,VLOOKUP(L82,DataBase!$B$6:$N$160,12,FALSE))</f>
        <v>0</v>
      </c>
      <c r="N82" s="2" t="str">
        <f>IF(ISNA(VLOOKUP(L82,DataBase!$B$6:$N$160,11,FALSE)),"",VLOOKUP(L82,DataBase!$B$6:$N$160,11,FALSE))</f>
        <v/>
      </c>
      <c r="O82" s="10" t="str">
        <f>IF(ISNA(VLOOKUP(L82,DataBase!$B$6:$N$160,13,FALSE)),"",VLOOKUP(L82,DataBase!$B$6:$N$160,13,FALSE))</f>
        <v/>
      </c>
      <c r="Q82" s="14"/>
      <c r="R82" s="2">
        <f>IF(ISNA(VLOOKUP(Q82,DataBase!$B$6:$N$160,12,FALSE)),0,VLOOKUP(Q82,DataBase!$B$6:$N$160,12,FALSE))</f>
        <v>0</v>
      </c>
      <c r="S82" s="2" t="str">
        <f>IF(ISNA(VLOOKUP(Q82,DataBase!$B$6:$N$160,11,FALSE)),"",VLOOKUP(Q82,DataBase!$B$6:$N$160,11,FALSE))</f>
        <v/>
      </c>
      <c r="T82" s="10" t="str">
        <f>IF(ISNA(VLOOKUP(Q82,DataBase!$B$6:$N$160,13,FALSE)),"",VLOOKUP(Q82,DataBase!$B$6:$N$160,13,FALSE))</f>
        <v/>
      </c>
      <c r="V82" s="14"/>
      <c r="W82" s="2">
        <f>IF(ISNA(VLOOKUP(V82,DataBase!$B$6:$N$160,12,FALSE)),0,VLOOKUP(V82,DataBase!$B$6:$N$160,12,FALSE))</f>
        <v>0</v>
      </c>
      <c r="X82" s="2" t="str">
        <f>IF(ISNA(VLOOKUP(V82,DataBase!$B$6:$N$160,11,FALSE)),"",VLOOKUP(V82,DataBase!$B$6:$N$160,11,FALSE))</f>
        <v/>
      </c>
      <c r="Y82" s="10" t="str">
        <f>IF(ISNA(VLOOKUP(V82,DataBase!$B$6:$N$160,13,FALSE)),"",VLOOKUP(V82,DataBase!$B$6:$N$160,13,FALSE))</f>
        <v/>
      </c>
    </row>
    <row r="83" spans="2:25" x14ac:dyDescent="0.25">
      <c r="B83" s="34" t="s">
        <v>89</v>
      </c>
      <c r="C83" s="2">
        <f>IF(ISNA(VLOOKUP(B83,DataBase!$B$6:$N$160,12,FALSE)),0,VLOOKUP(B83,DataBase!$B$6:$N$160,12,FALSE))</f>
        <v>0</v>
      </c>
      <c r="D83" s="2" t="str">
        <f>IF(ISNA(VLOOKUP(B83,DataBase!$B$6:$N$160,11,FALSE)),"",VLOOKUP(B83,DataBase!$B$6:$N$160,11,FALSE))</f>
        <v/>
      </c>
      <c r="E83" s="10" t="str">
        <f>IF(ISNA(VLOOKUP(B83,DataBase!$B$6:$N$160,13,FALSE)),"",VLOOKUP(B83,DataBase!$B$6:$N$160,13,FALSE))</f>
        <v/>
      </c>
      <c r="G83" s="43" t="s">
        <v>76</v>
      </c>
      <c r="H83" s="2">
        <f>IF(ISNA(VLOOKUP(G83,DataBase!$B$6:$N$160,12,FALSE)),0,VLOOKUP(G83,DataBase!$B$6:$N$160,12,FALSE))</f>
        <v>0</v>
      </c>
      <c r="I83" s="2" t="str">
        <f>IF(ISNA(VLOOKUP(G83,DataBase!$B$6:$N$160,11,FALSE)),"",VLOOKUP(G83,DataBase!$B$6:$N$160,11,FALSE))</f>
        <v/>
      </c>
      <c r="J83" s="10" t="str">
        <f>IF(ISNA(VLOOKUP(G83,DataBase!$B$6:$N$160,13,FALSE)),"",VLOOKUP(G83,DataBase!$B$6:$N$160,13,FALSE))</f>
        <v/>
      </c>
      <c r="L83" s="13"/>
      <c r="M83" s="2">
        <f>IF(ISNA(VLOOKUP(L83,DataBase!$B$6:$N$160,12,FALSE)),0,VLOOKUP(L83,DataBase!$B$6:$N$160,12,FALSE))</f>
        <v>0</v>
      </c>
      <c r="N83" s="2" t="str">
        <f>IF(ISNA(VLOOKUP(L83,DataBase!$B$6:$N$160,11,FALSE)),"",VLOOKUP(L83,DataBase!$B$6:$N$160,11,FALSE))</f>
        <v/>
      </c>
      <c r="O83" s="10" t="str">
        <f>IF(ISNA(VLOOKUP(L83,DataBase!$B$6:$N$160,13,FALSE)),"",VLOOKUP(L83,DataBase!$B$6:$N$160,13,FALSE))</f>
        <v/>
      </c>
      <c r="Q83" s="14"/>
      <c r="R83" s="2">
        <f>IF(ISNA(VLOOKUP(Q83,DataBase!$B$6:$N$160,12,FALSE)),0,VLOOKUP(Q83,DataBase!$B$6:$N$160,12,FALSE))</f>
        <v>0</v>
      </c>
      <c r="S83" s="2" t="str">
        <f>IF(ISNA(VLOOKUP(Q83,DataBase!$B$6:$N$160,11,FALSE)),"",VLOOKUP(Q83,DataBase!$B$6:$N$160,11,FALSE))</f>
        <v/>
      </c>
      <c r="T83" s="10" t="str">
        <f>IF(ISNA(VLOOKUP(Q83,DataBase!$B$6:$N$160,13,FALSE)),"",VLOOKUP(Q83,DataBase!$B$6:$N$160,13,FALSE))</f>
        <v/>
      </c>
      <c r="V83" s="14"/>
      <c r="W83" s="2">
        <f>IF(ISNA(VLOOKUP(V83,DataBase!$B$6:$N$160,12,FALSE)),0,VLOOKUP(V83,DataBase!$B$6:$N$160,12,FALSE))</f>
        <v>0</v>
      </c>
      <c r="X83" s="2" t="str">
        <f>IF(ISNA(VLOOKUP(V83,DataBase!$B$6:$N$160,11,FALSE)),"",VLOOKUP(V83,DataBase!$B$6:$N$160,11,FALSE))</f>
        <v/>
      </c>
      <c r="Y83" s="10" t="str">
        <f>IF(ISNA(VLOOKUP(V83,DataBase!$B$6:$N$160,13,FALSE)),"",VLOOKUP(V83,DataBase!$B$6:$N$160,13,FALSE))</f>
        <v/>
      </c>
    </row>
    <row r="84" spans="2:25" x14ac:dyDescent="0.25">
      <c r="B84" s="34" t="s">
        <v>92</v>
      </c>
      <c r="C84" s="2">
        <f>IF(ISNA(VLOOKUP(B84,DataBase!$B$6:$N$160,12,FALSE)),0,VLOOKUP(B84,DataBase!$B$6:$N$160,12,FALSE))</f>
        <v>0</v>
      </c>
      <c r="D84" s="2" t="str">
        <f>IF(ISNA(VLOOKUP(B84,DataBase!$B$6:$N$160,11,FALSE)),"",VLOOKUP(B84,DataBase!$B$6:$N$160,11,FALSE))</f>
        <v/>
      </c>
      <c r="E84" s="10" t="str">
        <f>IF(ISNA(VLOOKUP(B84,DataBase!$B$6:$N$160,13,FALSE)),"",VLOOKUP(B84,DataBase!$B$6:$N$160,13,FALSE))</f>
        <v/>
      </c>
      <c r="G84" s="44" t="s">
        <v>92</v>
      </c>
      <c r="H84" s="2">
        <f>IF(ISNA(VLOOKUP(G84,DataBase!$B$6:$N$160,12,FALSE)),0,VLOOKUP(G84,DataBase!$B$6:$N$160,12,FALSE))</f>
        <v>0</v>
      </c>
      <c r="I84" s="2" t="str">
        <f>IF(ISNA(VLOOKUP(G84,DataBase!$B$6:$N$160,11,FALSE)),"",VLOOKUP(G84,DataBase!$B$6:$N$160,11,FALSE))</f>
        <v/>
      </c>
      <c r="J84" s="10" t="str">
        <f>IF(ISNA(VLOOKUP(G84,DataBase!$B$6:$N$160,13,FALSE)),"",VLOOKUP(G84,DataBase!$B$6:$N$160,13,FALSE))</f>
        <v/>
      </c>
      <c r="L84" s="13"/>
      <c r="M84" s="2">
        <f>IF(ISNA(VLOOKUP(L84,DataBase!$B$6:$N$160,12,FALSE)),0,VLOOKUP(L84,DataBase!$B$6:$N$160,12,FALSE))</f>
        <v>0</v>
      </c>
      <c r="N84" s="2" t="str">
        <f>IF(ISNA(VLOOKUP(L84,DataBase!$B$6:$N$160,11,FALSE)),"",VLOOKUP(L84,DataBase!$B$6:$N$160,11,FALSE))</f>
        <v/>
      </c>
      <c r="O84" s="10" t="str">
        <f>IF(ISNA(VLOOKUP(L84,DataBase!$B$6:$N$160,13,FALSE)),"",VLOOKUP(L84,DataBase!$B$6:$N$160,13,FALSE))</f>
        <v/>
      </c>
      <c r="Q84" s="14"/>
      <c r="R84" s="2">
        <f>IF(ISNA(VLOOKUP(Q84,DataBase!$B$6:$N$160,12,FALSE)),0,VLOOKUP(Q84,DataBase!$B$6:$N$160,12,FALSE))</f>
        <v>0</v>
      </c>
      <c r="S84" s="2" t="str">
        <f>IF(ISNA(VLOOKUP(Q84,DataBase!$B$6:$N$160,11,FALSE)),"",VLOOKUP(Q84,DataBase!$B$6:$N$160,11,FALSE))</f>
        <v/>
      </c>
      <c r="T84" s="10" t="str">
        <f>IF(ISNA(VLOOKUP(Q84,DataBase!$B$6:$N$160,13,FALSE)),"",VLOOKUP(Q84,DataBase!$B$6:$N$160,13,FALSE))</f>
        <v/>
      </c>
      <c r="V84" s="14"/>
      <c r="W84" s="2">
        <f>IF(ISNA(VLOOKUP(V84,DataBase!$B$6:$N$160,12,FALSE)),0,VLOOKUP(V84,DataBase!$B$6:$N$160,12,FALSE))</f>
        <v>0</v>
      </c>
      <c r="X84" s="2" t="str">
        <f>IF(ISNA(VLOOKUP(V84,DataBase!$B$6:$N$160,11,FALSE)),"",VLOOKUP(V84,DataBase!$B$6:$N$160,11,FALSE))</f>
        <v/>
      </c>
      <c r="Y84" s="10" t="str">
        <f>IF(ISNA(VLOOKUP(V84,DataBase!$B$6:$N$160,13,FALSE)),"",VLOOKUP(V84,DataBase!$B$6:$N$160,13,FALSE))</f>
        <v/>
      </c>
    </row>
    <row r="85" spans="2:25" x14ac:dyDescent="0.25">
      <c r="B85" s="34" t="s">
        <v>46</v>
      </c>
      <c r="C85" s="2">
        <f>IF(ISNA(VLOOKUP(B85,DataBase!$B$6:$N$160,12,FALSE)),0,VLOOKUP(B85,DataBase!$B$6:$N$160,12,FALSE))</f>
        <v>0</v>
      </c>
      <c r="D85" s="2" t="str">
        <f>IF(ISNA(VLOOKUP(B85,DataBase!$B$6:$N$160,11,FALSE)),"",VLOOKUP(B85,DataBase!$B$6:$N$160,11,FALSE))</f>
        <v/>
      </c>
      <c r="E85" s="10" t="str">
        <f>IF(ISNA(VLOOKUP(B85,DataBase!$B$6:$N$160,13,FALSE)),"",VLOOKUP(B85,DataBase!$B$6:$N$160,13,FALSE))</f>
        <v/>
      </c>
      <c r="G85" s="45" t="s">
        <v>15</v>
      </c>
      <c r="H85" s="2">
        <f>IF(ISNA(VLOOKUP(G85,DataBase!$B$6:$N$160,12,FALSE)),0,VLOOKUP(G85,DataBase!$B$6:$N$160,12,FALSE))</f>
        <v>0</v>
      </c>
      <c r="I85" s="2" t="str">
        <f>IF(ISNA(VLOOKUP(G85,DataBase!$B$6:$N$160,11,FALSE)),"",VLOOKUP(G85,DataBase!$B$6:$N$160,11,FALSE))</f>
        <v/>
      </c>
      <c r="J85" s="10" t="str">
        <f>IF(ISNA(VLOOKUP(G85,DataBase!$B$6:$N$160,13,FALSE)),"",VLOOKUP(G85,DataBase!$B$6:$N$160,13,FALSE))</f>
        <v/>
      </c>
      <c r="L85" s="13"/>
      <c r="M85" s="2">
        <f>IF(ISNA(VLOOKUP(L85,DataBase!$B$6:$N$160,12,FALSE)),0,VLOOKUP(L85,DataBase!$B$6:$N$160,12,FALSE))</f>
        <v>0</v>
      </c>
      <c r="N85" s="2" t="str">
        <f>IF(ISNA(VLOOKUP(L85,DataBase!$B$6:$N$160,11,FALSE)),"",VLOOKUP(L85,DataBase!$B$6:$N$160,11,FALSE))</f>
        <v/>
      </c>
      <c r="O85" s="10" t="str">
        <f>IF(ISNA(VLOOKUP(L85,DataBase!$B$6:$N$160,13,FALSE)),"",VLOOKUP(L85,DataBase!$B$6:$N$160,13,FALSE))</f>
        <v/>
      </c>
      <c r="Q85" s="14"/>
      <c r="R85" s="2">
        <f>IF(ISNA(VLOOKUP(Q85,DataBase!$B$6:$N$160,12,FALSE)),0,VLOOKUP(Q85,DataBase!$B$6:$N$160,12,FALSE))</f>
        <v>0</v>
      </c>
      <c r="S85" s="2" t="str">
        <f>IF(ISNA(VLOOKUP(Q85,DataBase!$B$6:$N$160,11,FALSE)),"",VLOOKUP(Q85,DataBase!$B$6:$N$160,11,FALSE))</f>
        <v/>
      </c>
      <c r="T85" s="10" t="str">
        <f>IF(ISNA(VLOOKUP(Q85,DataBase!$B$6:$N$160,13,FALSE)),"",VLOOKUP(Q85,DataBase!$B$6:$N$160,13,FALSE))</f>
        <v/>
      </c>
      <c r="V85" s="14"/>
      <c r="W85" s="2">
        <f>IF(ISNA(VLOOKUP(V85,DataBase!$B$6:$N$160,12,FALSE)),0,VLOOKUP(V85,DataBase!$B$6:$N$160,12,FALSE))</f>
        <v>0</v>
      </c>
      <c r="X85" s="2" t="str">
        <f>IF(ISNA(VLOOKUP(V85,DataBase!$B$6:$N$160,11,FALSE)),"",VLOOKUP(V85,DataBase!$B$6:$N$160,11,FALSE))</f>
        <v/>
      </c>
      <c r="Y85" s="10" t="str">
        <f>IF(ISNA(VLOOKUP(V85,DataBase!$B$6:$N$160,13,FALSE)),"",VLOOKUP(V85,DataBase!$B$6:$N$160,13,FALSE))</f>
        <v/>
      </c>
    </row>
    <row r="86" spans="2:25" x14ac:dyDescent="0.25">
      <c r="B86" s="34" t="s">
        <v>40</v>
      </c>
      <c r="C86" s="2">
        <f>IF(ISNA(VLOOKUP(B86,DataBase!$B$6:$N$160,12,FALSE)),0,VLOOKUP(B86,DataBase!$B$6:$N$160,12,FALSE))</f>
        <v>0</v>
      </c>
      <c r="D86" s="2" t="str">
        <f>IF(ISNA(VLOOKUP(B86,DataBase!$B$6:$N$160,11,FALSE)),"",VLOOKUP(B86,DataBase!$B$6:$N$160,11,FALSE))</f>
        <v/>
      </c>
      <c r="E86" s="10" t="str">
        <f>IF(ISNA(VLOOKUP(B86,DataBase!$B$6:$N$160,13,FALSE)),"",VLOOKUP(B86,DataBase!$B$6:$N$160,13,FALSE))</f>
        <v/>
      </c>
      <c r="G86" s="46" t="s">
        <v>28</v>
      </c>
      <c r="H86" s="2">
        <f ca="1">IF(ISNA(VLOOKUP(G86,DataBase!$B$6:$N$160,12,FALSE)),0,VLOOKUP(G86,DataBase!$B$6:$N$160,12,FALSE))</f>
        <v>519200</v>
      </c>
      <c r="I86" s="2">
        <f>IF(ISNA(VLOOKUP(G86,DataBase!$B$6:$N$160,11,FALSE)),"",VLOOKUP(G86,DataBase!$B$6:$N$160,11,FALSE))</f>
        <v>2</v>
      </c>
      <c r="J86" s="10" t="str">
        <f>IF(ISNA(VLOOKUP(G86,DataBase!$B$6:$N$160,13,FALSE)),"",VLOOKUP(G86,DataBase!$B$6:$N$160,13,FALSE))</f>
        <v>F</v>
      </c>
      <c r="L86" s="13"/>
      <c r="M86" s="2">
        <f>IF(ISNA(VLOOKUP(L86,DataBase!$B$6:$N$160,12,FALSE)),0,VLOOKUP(L86,DataBase!$B$6:$N$160,12,FALSE))</f>
        <v>0</v>
      </c>
      <c r="N86" s="2" t="str">
        <f>IF(ISNA(VLOOKUP(L86,DataBase!$B$6:$N$160,11,FALSE)),"",VLOOKUP(L86,DataBase!$B$6:$N$160,11,FALSE))</f>
        <v/>
      </c>
      <c r="O86" s="10" t="str">
        <f>IF(ISNA(VLOOKUP(L86,DataBase!$B$6:$N$160,13,FALSE)),"",VLOOKUP(L86,DataBase!$B$6:$N$160,13,FALSE))</f>
        <v/>
      </c>
      <c r="Q86" s="14"/>
      <c r="R86" s="2">
        <f>IF(ISNA(VLOOKUP(Q86,DataBase!$B$6:$N$160,12,FALSE)),0,VLOOKUP(Q86,DataBase!$B$6:$N$160,12,FALSE))</f>
        <v>0</v>
      </c>
      <c r="S86" s="2" t="str">
        <f>IF(ISNA(VLOOKUP(Q86,DataBase!$B$6:$N$160,11,FALSE)),"",VLOOKUP(Q86,DataBase!$B$6:$N$160,11,FALSE))</f>
        <v/>
      </c>
      <c r="T86" s="10" t="str">
        <f>IF(ISNA(VLOOKUP(Q86,DataBase!$B$6:$N$160,13,FALSE)),"",VLOOKUP(Q86,DataBase!$B$6:$N$160,13,FALSE))</f>
        <v/>
      </c>
      <c r="V86" s="14"/>
      <c r="W86" s="2">
        <f>IF(ISNA(VLOOKUP(V86,DataBase!$B$6:$N$160,12,FALSE)),0,VLOOKUP(V86,DataBase!$B$6:$N$160,12,FALSE))</f>
        <v>0</v>
      </c>
      <c r="X86" s="2" t="str">
        <f>IF(ISNA(VLOOKUP(V86,DataBase!$B$6:$N$160,11,FALSE)),"",VLOOKUP(V86,DataBase!$B$6:$N$160,11,FALSE))</f>
        <v/>
      </c>
      <c r="Y86" s="10" t="str">
        <f>IF(ISNA(VLOOKUP(V86,DataBase!$B$6:$N$160,13,FALSE)),"",VLOOKUP(V86,DataBase!$B$6:$N$160,13,FALSE))</f>
        <v/>
      </c>
    </row>
    <row r="87" spans="2:25" x14ac:dyDescent="0.25">
      <c r="B87" s="34" t="s">
        <v>25</v>
      </c>
      <c r="C87" s="2">
        <f ca="1">IF(ISNA(VLOOKUP(B87,DataBase!$B$6:$N$160,12,FALSE)),0,VLOOKUP(B87,DataBase!$B$6:$N$160,12,FALSE))</f>
        <v>112100</v>
      </c>
      <c r="D87" s="2">
        <f>IF(ISNA(VLOOKUP(B87,DataBase!$B$6:$N$160,11,FALSE)),"",VLOOKUP(B87,DataBase!$B$6:$N$160,11,FALSE))</f>
        <v>12</v>
      </c>
      <c r="E87" s="10" t="str">
        <f>IF(ISNA(VLOOKUP(B87,DataBase!$B$6:$N$160,13,FALSE)),"",VLOOKUP(B87,DataBase!$B$6:$N$160,13,FALSE))</f>
        <v>F</v>
      </c>
      <c r="G87" s="47" t="s">
        <v>187</v>
      </c>
      <c r="H87" s="2">
        <f>IF(ISNA(VLOOKUP(G87,DataBase!$B$6:$N$160,12,FALSE)),0,VLOOKUP(G87,DataBase!$B$6:$N$160,12,FALSE))</f>
        <v>0</v>
      </c>
      <c r="I87" s="2" t="str">
        <f>IF(ISNA(VLOOKUP(G87,DataBase!$B$6:$N$160,11,FALSE)),"",VLOOKUP(G87,DataBase!$B$6:$N$160,11,FALSE))</f>
        <v/>
      </c>
      <c r="J87" s="10" t="str">
        <f>IF(ISNA(VLOOKUP(G87,DataBase!$B$6:$N$160,13,FALSE)),"",VLOOKUP(G87,DataBase!$B$6:$N$160,13,FALSE))</f>
        <v>MC</v>
      </c>
      <c r="L87" s="13"/>
      <c r="M87" s="2">
        <f>IF(ISNA(VLOOKUP(L87,DataBase!$B$6:$N$160,12,FALSE)),0,VLOOKUP(L87,DataBase!$B$6:$N$160,12,FALSE))</f>
        <v>0</v>
      </c>
      <c r="N87" s="2" t="str">
        <f>IF(ISNA(VLOOKUP(L87,DataBase!$B$6:$N$160,11,FALSE)),"",VLOOKUP(L87,DataBase!$B$6:$N$160,11,FALSE))</f>
        <v/>
      </c>
      <c r="O87" s="10" t="str">
        <f>IF(ISNA(VLOOKUP(L87,DataBase!$B$6:$N$160,13,FALSE)),"",VLOOKUP(L87,DataBase!$B$6:$N$160,13,FALSE))</f>
        <v/>
      </c>
      <c r="Q87" s="14"/>
      <c r="R87" s="2">
        <f>IF(ISNA(VLOOKUP(Q87,DataBase!$B$6:$N$160,12,FALSE)),0,VLOOKUP(Q87,DataBase!$B$6:$N$160,12,FALSE))</f>
        <v>0</v>
      </c>
      <c r="S87" s="2" t="str">
        <f>IF(ISNA(VLOOKUP(Q87,DataBase!$B$6:$N$160,11,FALSE)),"",VLOOKUP(Q87,DataBase!$B$6:$N$160,11,FALSE))</f>
        <v/>
      </c>
      <c r="T87" s="10" t="str">
        <f>IF(ISNA(VLOOKUP(Q87,DataBase!$B$6:$N$160,13,FALSE)),"",VLOOKUP(Q87,DataBase!$B$6:$N$160,13,FALSE))</f>
        <v/>
      </c>
      <c r="V87" s="14"/>
      <c r="W87" s="2">
        <f>IF(ISNA(VLOOKUP(V87,DataBase!$B$6:$N$160,12,FALSE)),0,VLOOKUP(V87,DataBase!$B$6:$N$160,12,FALSE))</f>
        <v>0</v>
      </c>
      <c r="X87" s="2" t="str">
        <f>IF(ISNA(VLOOKUP(V87,DataBase!$B$6:$N$160,11,FALSE)),"",VLOOKUP(V87,DataBase!$B$6:$N$160,11,FALSE))</f>
        <v/>
      </c>
      <c r="Y87" s="10" t="str">
        <f>IF(ISNA(VLOOKUP(V87,DataBase!$B$6:$N$160,13,FALSE)),"",VLOOKUP(V87,DataBase!$B$6:$N$160,13,FALSE))</f>
        <v/>
      </c>
    </row>
    <row r="88" spans="2:25" x14ac:dyDescent="0.25">
      <c r="B88" s="34" t="s">
        <v>91</v>
      </c>
      <c r="C88" s="2">
        <f>IF(ISNA(VLOOKUP(B88,DataBase!$B$6:$N$160,12,FALSE)),0,VLOOKUP(B88,DataBase!$B$6:$N$160,12,FALSE))</f>
        <v>0</v>
      </c>
      <c r="D88" s="2" t="str">
        <f>IF(ISNA(VLOOKUP(B88,DataBase!$B$6:$N$160,11,FALSE)),"",VLOOKUP(B88,DataBase!$B$6:$N$160,11,FALSE))</f>
        <v/>
      </c>
      <c r="E88" s="10" t="str">
        <f>IF(ISNA(VLOOKUP(B88,DataBase!$B$6:$N$160,13,FALSE)),"",VLOOKUP(B88,DataBase!$B$6:$N$160,13,FALSE))</f>
        <v>MC</v>
      </c>
      <c r="G88" s="48" t="s">
        <v>69</v>
      </c>
      <c r="H88" s="2">
        <f ca="1">IF(ISNA(VLOOKUP(G88,DataBase!$B$6:$N$160,12,FALSE)),0,VLOOKUP(G88,DataBase!$B$6:$N$160,12,FALSE))</f>
        <v>19663.090909090908</v>
      </c>
      <c r="I88" s="2">
        <f>IF(ISNA(VLOOKUP(G88,DataBase!$B$6:$N$160,11,FALSE)),"",VLOOKUP(G88,DataBase!$B$6:$N$160,11,FALSE))</f>
        <v>40</v>
      </c>
      <c r="J88" s="10" t="str">
        <f>IF(ISNA(VLOOKUP(G88,DataBase!$B$6:$N$160,13,FALSE)),"",VLOOKUP(G88,DataBase!$B$6:$N$160,13,FALSE))</f>
        <v>F</v>
      </c>
      <c r="L88" s="13"/>
      <c r="M88" s="2">
        <f>IF(ISNA(VLOOKUP(L88,DataBase!$B$6:$N$160,12,FALSE)),0,VLOOKUP(L88,DataBase!$B$6:$N$160,12,FALSE))</f>
        <v>0</v>
      </c>
      <c r="N88" s="2" t="str">
        <f>IF(ISNA(VLOOKUP(L88,DataBase!$B$6:$N$160,11,FALSE)),"",VLOOKUP(L88,DataBase!$B$6:$N$160,11,FALSE))</f>
        <v/>
      </c>
      <c r="O88" s="10" t="str">
        <f>IF(ISNA(VLOOKUP(L88,DataBase!$B$6:$N$160,13,FALSE)),"",VLOOKUP(L88,DataBase!$B$6:$N$160,13,FALSE))</f>
        <v/>
      </c>
      <c r="Q88" s="14"/>
      <c r="R88" s="2">
        <f>IF(ISNA(VLOOKUP(Q88,DataBase!$B$6:$N$160,12,FALSE)),0,VLOOKUP(Q88,DataBase!$B$6:$N$160,12,FALSE))</f>
        <v>0</v>
      </c>
      <c r="S88" s="2" t="str">
        <f>IF(ISNA(VLOOKUP(Q88,DataBase!$B$6:$N$160,11,FALSE)),"",VLOOKUP(Q88,DataBase!$B$6:$N$160,11,FALSE))</f>
        <v/>
      </c>
      <c r="T88" s="10" t="str">
        <f>IF(ISNA(VLOOKUP(Q88,DataBase!$B$6:$N$160,13,FALSE)),"",VLOOKUP(Q88,DataBase!$B$6:$N$160,13,FALSE))</f>
        <v/>
      </c>
      <c r="V88" s="14"/>
      <c r="W88" s="2">
        <f>IF(ISNA(VLOOKUP(V88,DataBase!$B$6:$N$160,12,FALSE)),0,VLOOKUP(V88,DataBase!$B$6:$N$160,12,FALSE))</f>
        <v>0</v>
      </c>
      <c r="X88" s="2" t="str">
        <f>IF(ISNA(VLOOKUP(V88,DataBase!$B$6:$N$160,11,FALSE)),"",VLOOKUP(V88,DataBase!$B$6:$N$160,11,FALSE))</f>
        <v/>
      </c>
      <c r="Y88" s="10" t="str">
        <f>IF(ISNA(VLOOKUP(V88,DataBase!$B$6:$N$160,13,FALSE)),"",VLOOKUP(V88,DataBase!$B$6:$N$160,13,FALSE))</f>
        <v/>
      </c>
    </row>
    <row r="89" spans="2:25" x14ac:dyDescent="0.25">
      <c r="B89" s="34" t="s">
        <v>18</v>
      </c>
      <c r="C89" s="2">
        <f>IF(ISNA(VLOOKUP(B89,DataBase!$B$6:$N$160,12,FALSE)),0,VLOOKUP(B89,DataBase!$B$6:$N$160,12,FALSE))</f>
        <v>0</v>
      </c>
      <c r="D89" s="2" t="str">
        <f>IF(ISNA(VLOOKUP(B89,DataBase!$B$6:$N$160,11,FALSE)),"",VLOOKUP(B89,DataBase!$B$6:$N$160,11,FALSE))</f>
        <v/>
      </c>
      <c r="E89" s="10" t="str">
        <f>IF(ISNA(VLOOKUP(B89,DataBase!$B$6:$N$160,13,FALSE)),"",VLOOKUP(B89,DataBase!$B$6:$N$160,13,FALSE))</f>
        <v/>
      </c>
      <c r="G89" s="49" t="s">
        <v>129</v>
      </c>
      <c r="H89" s="2">
        <f>IF(ISNA(VLOOKUP(G89,DataBase!$B$6:$N$160,12,FALSE)),0,VLOOKUP(G89,DataBase!$B$6:$N$160,12,FALSE))</f>
        <v>0</v>
      </c>
      <c r="I89" s="2" t="str">
        <f>IF(ISNA(VLOOKUP(G89,DataBase!$B$6:$N$160,11,FALSE)),"",VLOOKUP(G89,DataBase!$B$6:$N$160,11,FALSE))</f>
        <v/>
      </c>
      <c r="J89" s="10" t="str">
        <f>IF(ISNA(VLOOKUP(G89,DataBase!$B$6:$N$160,13,FALSE)),"",VLOOKUP(G89,DataBase!$B$6:$N$160,13,FALSE))</f>
        <v/>
      </c>
      <c r="L89" s="13"/>
      <c r="M89" s="2">
        <f>IF(ISNA(VLOOKUP(L89,DataBase!$B$6:$N$160,12,FALSE)),0,VLOOKUP(L89,DataBase!$B$6:$N$160,12,FALSE))</f>
        <v>0</v>
      </c>
      <c r="N89" s="2" t="str">
        <f>IF(ISNA(VLOOKUP(L89,DataBase!$B$6:$N$160,11,FALSE)),"",VLOOKUP(L89,DataBase!$B$6:$N$160,11,FALSE))</f>
        <v/>
      </c>
      <c r="O89" s="10" t="str">
        <f>IF(ISNA(VLOOKUP(L89,DataBase!$B$6:$N$160,13,FALSE)),"",VLOOKUP(L89,DataBase!$B$6:$N$160,13,FALSE))</f>
        <v/>
      </c>
      <c r="Q89" s="14"/>
      <c r="R89" s="2">
        <f>IF(ISNA(VLOOKUP(Q89,DataBase!$B$6:$N$160,12,FALSE)),0,VLOOKUP(Q89,DataBase!$B$6:$N$160,12,FALSE))</f>
        <v>0</v>
      </c>
      <c r="S89" s="2" t="str">
        <f>IF(ISNA(VLOOKUP(Q89,DataBase!$B$6:$N$160,11,FALSE)),"",VLOOKUP(Q89,DataBase!$B$6:$N$160,11,FALSE))</f>
        <v/>
      </c>
      <c r="T89" s="10" t="str">
        <f>IF(ISNA(VLOOKUP(Q89,DataBase!$B$6:$N$160,13,FALSE)),"",VLOOKUP(Q89,DataBase!$B$6:$N$160,13,FALSE))</f>
        <v/>
      </c>
      <c r="V89" s="14"/>
      <c r="W89" s="2">
        <f>IF(ISNA(VLOOKUP(V89,DataBase!$B$6:$N$160,12,FALSE)),0,VLOOKUP(V89,DataBase!$B$6:$N$160,12,FALSE))</f>
        <v>0</v>
      </c>
      <c r="X89" s="2" t="str">
        <f>IF(ISNA(VLOOKUP(V89,DataBase!$B$6:$N$160,11,FALSE)),"",VLOOKUP(V89,DataBase!$B$6:$N$160,11,FALSE))</f>
        <v/>
      </c>
      <c r="Y89" s="10" t="str">
        <f>IF(ISNA(VLOOKUP(V89,DataBase!$B$6:$N$160,13,FALSE)),"",VLOOKUP(V89,DataBase!$B$6:$N$160,13,FALSE))</f>
        <v/>
      </c>
    </row>
    <row r="90" spans="2:25" x14ac:dyDescent="0.25">
      <c r="B90" s="34" t="s">
        <v>23</v>
      </c>
      <c r="C90" s="2">
        <f ca="1">IF(ISNA(VLOOKUP(B90,DataBase!$B$6:$N$160,12,FALSE)),0,VLOOKUP(B90,DataBase!$B$6:$N$160,12,FALSE))</f>
        <v>29795</v>
      </c>
      <c r="D90" s="2">
        <f>IF(ISNA(VLOOKUP(B90,DataBase!$B$6:$N$160,11,FALSE)),"",VLOOKUP(B90,DataBase!$B$6:$N$160,11,FALSE))</f>
        <v>34</v>
      </c>
      <c r="E90" s="10" t="str">
        <f>IF(ISNA(VLOOKUP(B90,DataBase!$B$6:$N$160,13,FALSE)),"",VLOOKUP(B90,DataBase!$B$6:$N$160,13,FALSE))</f>
        <v>F</v>
      </c>
      <c r="G90" s="50" t="s">
        <v>32</v>
      </c>
      <c r="H90" s="2">
        <f ca="1">IF(ISNA(VLOOKUP(G90,DataBase!$B$6:$N$160,12,FALSE)),0,VLOOKUP(G90,DataBase!$B$6:$N$160,12,FALSE))</f>
        <v>39235</v>
      </c>
      <c r="I90" s="2">
        <f>IF(ISNA(VLOOKUP(G90,DataBase!$B$6:$N$160,11,FALSE)),"",VLOOKUP(G90,DataBase!$B$6:$N$160,11,FALSE))</f>
        <v>28</v>
      </c>
      <c r="J90" s="10" t="str">
        <f>IF(ISNA(VLOOKUP(G90,DataBase!$B$6:$N$160,13,FALSE)),"",VLOOKUP(G90,DataBase!$B$6:$N$160,13,FALSE))</f>
        <v>F</v>
      </c>
      <c r="L90" s="13"/>
      <c r="M90" s="2">
        <f>IF(ISNA(VLOOKUP(L90,DataBase!$B$6:$N$160,12,FALSE)),0,VLOOKUP(L90,DataBase!$B$6:$N$160,12,FALSE))</f>
        <v>0</v>
      </c>
      <c r="N90" s="2" t="str">
        <f>IF(ISNA(VLOOKUP(L90,DataBase!$B$6:$N$160,11,FALSE)),"",VLOOKUP(L90,DataBase!$B$6:$N$160,11,FALSE))</f>
        <v/>
      </c>
      <c r="O90" s="10" t="str">
        <f>IF(ISNA(VLOOKUP(L90,DataBase!$B$6:$N$160,13,FALSE)),"",VLOOKUP(L90,DataBase!$B$6:$N$160,13,FALSE))</f>
        <v/>
      </c>
      <c r="Q90" s="14"/>
      <c r="R90" s="2">
        <f>IF(ISNA(VLOOKUP(Q90,DataBase!$B$6:$N$160,12,FALSE)),0,VLOOKUP(Q90,DataBase!$B$6:$N$160,12,FALSE))</f>
        <v>0</v>
      </c>
      <c r="S90" s="2" t="str">
        <f>IF(ISNA(VLOOKUP(Q90,DataBase!$B$6:$N$160,11,FALSE)),"",VLOOKUP(Q90,DataBase!$B$6:$N$160,11,FALSE))</f>
        <v/>
      </c>
      <c r="T90" s="10" t="str">
        <f>IF(ISNA(VLOOKUP(Q90,DataBase!$B$6:$N$160,13,FALSE)),"",VLOOKUP(Q90,DataBase!$B$6:$N$160,13,FALSE))</f>
        <v/>
      </c>
      <c r="V90" s="14"/>
      <c r="W90" s="2">
        <f>IF(ISNA(VLOOKUP(V90,DataBase!$B$6:$N$160,12,FALSE)),0,VLOOKUP(V90,DataBase!$B$6:$N$160,12,FALSE))</f>
        <v>0</v>
      </c>
      <c r="X90" s="2" t="str">
        <f>IF(ISNA(VLOOKUP(V90,DataBase!$B$6:$N$160,11,FALSE)),"",VLOOKUP(V90,DataBase!$B$6:$N$160,11,FALSE))</f>
        <v/>
      </c>
      <c r="Y90" s="10" t="str">
        <f>IF(ISNA(VLOOKUP(V90,DataBase!$B$6:$N$160,13,FALSE)),"",VLOOKUP(V90,DataBase!$B$6:$N$160,13,FALSE))</f>
        <v/>
      </c>
    </row>
    <row r="91" spans="2:25" x14ac:dyDescent="0.25">
      <c r="B91" s="34" t="s">
        <v>130</v>
      </c>
      <c r="C91" s="2">
        <f>IF(ISNA(VLOOKUP(B91,DataBase!$B$6:$N$160,12,FALSE)),0,VLOOKUP(B91,DataBase!$B$6:$N$160,12,FALSE))</f>
        <v>0</v>
      </c>
      <c r="D91" s="2" t="str">
        <f>IF(ISNA(VLOOKUP(B91,DataBase!$B$6:$N$160,11,FALSE)),"",VLOOKUP(B91,DataBase!$B$6:$N$160,11,FALSE))</f>
        <v/>
      </c>
      <c r="E91" s="10" t="str">
        <f>IF(ISNA(VLOOKUP(B91,DataBase!$B$6:$N$160,13,FALSE)),"",VLOOKUP(B91,DataBase!$B$6:$N$160,13,FALSE))</f>
        <v/>
      </c>
      <c r="G91" s="51" t="s">
        <v>130</v>
      </c>
      <c r="H91" s="2">
        <f>IF(ISNA(VLOOKUP(G91,DataBase!$B$6:$N$160,12,FALSE)),0,VLOOKUP(G91,DataBase!$B$6:$N$160,12,FALSE))</f>
        <v>0</v>
      </c>
      <c r="I91" s="2" t="str">
        <f>IF(ISNA(VLOOKUP(G91,DataBase!$B$6:$N$160,11,FALSE)),"",VLOOKUP(G91,DataBase!$B$6:$N$160,11,FALSE))</f>
        <v/>
      </c>
      <c r="J91" s="10" t="str">
        <f>IF(ISNA(VLOOKUP(G91,DataBase!$B$6:$N$160,13,FALSE)),"",VLOOKUP(G91,DataBase!$B$6:$N$160,13,FALSE))</f>
        <v/>
      </c>
      <c r="L91" s="13"/>
      <c r="M91" s="2">
        <f>IF(ISNA(VLOOKUP(L91,DataBase!$B$6:$N$160,12,FALSE)),0,VLOOKUP(L91,DataBase!$B$6:$N$160,12,FALSE))</f>
        <v>0</v>
      </c>
      <c r="N91" s="2" t="str">
        <f>IF(ISNA(VLOOKUP(L91,DataBase!$B$6:$N$160,11,FALSE)),"",VLOOKUP(L91,DataBase!$B$6:$N$160,11,FALSE))</f>
        <v/>
      </c>
      <c r="O91" s="10" t="str">
        <f>IF(ISNA(VLOOKUP(L91,DataBase!$B$6:$N$160,13,FALSE)),"",VLOOKUP(L91,DataBase!$B$6:$N$160,13,FALSE))</f>
        <v/>
      </c>
      <c r="Q91" s="14"/>
      <c r="R91" s="2">
        <f>IF(ISNA(VLOOKUP(Q91,DataBase!$B$6:$N$160,12,FALSE)),0,VLOOKUP(Q91,DataBase!$B$6:$N$160,12,FALSE))</f>
        <v>0</v>
      </c>
      <c r="S91" s="2" t="str">
        <f>IF(ISNA(VLOOKUP(Q91,DataBase!$B$6:$N$160,11,FALSE)),"",VLOOKUP(Q91,DataBase!$B$6:$N$160,11,FALSE))</f>
        <v/>
      </c>
      <c r="T91" s="10" t="str">
        <f>IF(ISNA(VLOOKUP(Q91,DataBase!$B$6:$N$160,13,FALSE)),"",VLOOKUP(Q91,DataBase!$B$6:$N$160,13,FALSE))</f>
        <v/>
      </c>
      <c r="V91" s="14"/>
      <c r="W91" s="2">
        <f>IF(ISNA(VLOOKUP(V91,DataBase!$B$6:$N$160,12,FALSE)),0,VLOOKUP(V91,DataBase!$B$6:$N$160,12,FALSE))</f>
        <v>0</v>
      </c>
      <c r="X91" s="2" t="str">
        <f>IF(ISNA(VLOOKUP(V91,DataBase!$B$6:$N$160,11,FALSE)),"",VLOOKUP(V91,DataBase!$B$6:$N$160,11,FALSE))</f>
        <v/>
      </c>
      <c r="Y91" s="10" t="str">
        <f>IF(ISNA(VLOOKUP(V91,DataBase!$B$6:$N$160,13,FALSE)),"",VLOOKUP(V91,DataBase!$B$6:$N$160,13,FALSE))</f>
        <v/>
      </c>
    </row>
    <row r="92" spans="2:25" x14ac:dyDescent="0.25">
      <c r="B92" s="34" t="s">
        <v>140</v>
      </c>
      <c r="C92" s="2">
        <f>IF(ISNA(VLOOKUP(B92,DataBase!$B$6:$N$160,12,FALSE)),0,VLOOKUP(B92,DataBase!$B$6:$N$160,12,FALSE))</f>
        <v>0</v>
      </c>
      <c r="D92" s="2" t="str">
        <f>IF(ISNA(VLOOKUP(B92,DataBase!$B$6:$N$160,11,FALSE)),"",VLOOKUP(B92,DataBase!$B$6:$N$160,11,FALSE))</f>
        <v/>
      </c>
      <c r="E92" s="10" t="str">
        <f>IF(ISNA(VLOOKUP(B92,DataBase!$B$6:$N$160,13,FALSE)),"",VLOOKUP(B92,DataBase!$B$6:$N$160,13,FALSE))</f>
        <v/>
      </c>
      <c r="G92" s="52" t="s">
        <v>140</v>
      </c>
      <c r="H92" s="2">
        <f>IF(ISNA(VLOOKUP(G92,DataBase!$B$6:$N$160,12,FALSE)),0,VLOOKUP(G92,DataBase!$B$6:$N$160,12,FALSE))</f>
        <v>0</v>
      </c>
      <c r="I92" s="2" t="str">
        <f>IF(ISNA(VLOOKUP(G92,DataBase!$B$6:$N$160,11,FALSE)),"",VLOOKUP(G92,DataBase!$B$6:$N$160,11,FALSE))</f>
        <v/>
      </c>
      <c r="J92" s="10" t="str">
        <f>IF(ISNA(VLOOKUP(G92,DataBase!$B$6:$N$160,13,FALSE)),"",VLOOKUP(G92,DataBase!$B$6:$N$160,13,FALSE))</f>
        <v/>
      </c>
      <c r="L92" s="13"/>
      <c r="M92" s="2">
        <f>IF(ISNA(VLOOKUP(L92,DataBase!$B$6:$N$160,12,FALSE)),0,VLOOKUP(L92,DataBase!$B$6:$N$160,12,FALSE))</f>
        <v>0</v>
      </c>
      <c r="N92" s="2" t="str">
        <f>IF(ISNA(VLOOKUP(L92,DataBase!$B$6:$N$160,11,FALSE)),"",VLOOKUP(L92,DataBase!$B$6:$N$160,11,FALSE))</f>
        <v/>
      </c>
      <c r="O92" s="10" t="str">
        <f>IF(ISNA(VLOOKUP(L92,DataBase!$B$6:$N$160,13,FALSE)),"",VLOOKUP(L92,DataBase!$B$6:$N$160,13,FALSE))</f>
        <v/>
      </c>
      <c r="Q92" s="14"/>
      <c r="R92" s="2">
        <f>IF(ISNA(VLOOKUP(Q92,DataBase!$B$6:$N$160,12,FALSE)),0,VLOOKUP(Q92,DataBase!$B$6:$N$160,12,FALSE))</f>
        <v>0</v>
      </c>
      <c r="S92" s="2" t="str">
        <f>IF(ISNA(VLOOKUP(Q92,DataBase!$B$6:$N$160,11,FALSE)),"",VLOOKUP(Q92,DataBase!$B$6:$N$160,11,FALSE))</f>
        <v/>
      </c>
      <c r="T92" s="10" t="str">
        <f>IF(ISNA(VLOOKUP(Q92,DataBase!$B$6:$N$160,13,FALSE)),"",VLOOKUP(Q92,DataBase!$B$6:$N$160,13,FALSE))</f>
        <v/>
      </c>
      <c r="V92" s="14"/>
      <c r="W92" s="2">
        <f>IF(ISNA(VLOOKUP(V92,DataBase!$B$6:$N$160,12,FALSE)),0,VLOOKUP(V92,DataBase!$B$6:$N$160,12,FALSE))</f>
        <v>0</v>
      </c>
      <c r="X92" s="2" t="str">
        <f>IF(ISNA(VLOOKUP(V92,DataBase!$B$6:$N$160,11,FALSE)),"",VLOOKUP(V92,DataBase!$B$6:$N$160,11,FALSE))</f>
        <v/>
      </c>
      <c r="Y92" s="10" t="str">
        <f>IF(ISNA(VLOOKUP(V92,DataBase!$B$6:$N$160,13,FALSE)),"",VLOOKUP(V92,DataBase!$B$6:$N$160,13,FALSE))</f>
        <v/>
      </c>
    </row>
    <row r="93" spans="2:25" x14ac:dyDescent="0.25">
      <c r="B93" s="34" t="s">
        <v>62</v>
      </c>
      <c r="C93" s="2">
        <f>IF(ISNA(VLOOKUP(B93,DataBase!$B$6:$N$160,12,FALSE)),0,VLOOKUP(B93,DataBase!$B$6:$N$160,12,FALSE))</f>
        <v>0</v>
      </c>
      <c r="D93" s="2" t="str">
        <f>IF(ISNA(VLOOKUP(B93,DataBase!$B$6:$N$160,11,FALSE)),"",VLOOKUP(B93,DataBase!$B$6:$N$160,11,FALSE))</f>
        <v/>
      </c>
      <c r="E93" s="10" t="str">
        <f>IF(ISNA(VLOOKUP(B93,DataBase!$B$6:$N$160,13,FALSE)),"",VLOOKUP(B93,DataBase!$B$6:$N$160,13,FALSE))</f>
        <v>MC</v>
      </c>
      <c r="G93" s="53" t="s">
        <v>124</v>
      </c>
      <c r="H93" s="2">
        <f>IF(ISNA(VLOOKUP(G93,DataBase!$B$6:$N$160,12,FALSE)),0,VLOOKUP(G93,DataBase!$B$6:$N$160,12,FALSE))</f>
        <v>0</v>
      </c>
      <c r="I93" s="2" t="str">
        <f>IF(ISNA(VLOOKUP(G93,DataBase!$B$6:$N$160,11,FALSE)),"",VLOOKUP(G93,DataBase!$B$6:$N$160,11,FALSE))</f>
        <v/>
      </c>
      <c r="J93" s="10" t="str">
        <f>IF(ISNA(VLOOKUP(G93,DataBase!$B$6:$N$160,13,FALSE)),"",VLOOKUP(G93,DataBase!$B$6:$N$160,13,FALSE))</f>
        <v>MC</v>
      </c>
      <c r="L93" s="13"/>
      <c r="M93" s="2">
        <f>IF(ISNA(VLOOKUP(L93,DataBase!$B$6:$N$160,12,FALSE)),0,VLOOKUP(L93,DataBase!$B$6:$N$160,12,FALSE))</f>
        <v>0</v>
      </c>
      <c r="N93" s="2" t="str">
        <f>IF(ISNA(VLOOKUP(L93,DataBase!$B$6:$N$160,11,FALSE)),"",VLOOKUP(L93,DataBase!$B$6:$N$160,11,FALSE))</f>
        <v/>
      </c>
      <c r="O93" s="10" t="str">
        <f>IF(ISNA(VLOOKUP(L93,DataBase!$B$6:$N$160,13,FALSE)),"",VLOOKUP(L93,DataBase!$B$6:$N$160,13,FALSE))</f>
        <v/>
      </c>
      <c r="Q93" s="14"/>
      <c r="R93" s="2">
        <f>IF(ISNA(VLOOKUP(Q93,DataBase!$B$6:$N$160,12,FALSE)),0,VLOOKUP(Q93,DataBase!$B$6:$N$160,12,FALSE))</f>
        <v>0</v>
      </c>
      <c r="S93" s="2" t="str">
        <f>IF(ISNA(VLOOKUP(Q93,DataBase!$B$6:$N$160,11,FALSE)),"",VLOOKUP(Q93,DataBase!$B$6:$N$160,11,FALSE))</f>
        <v/>
      </c>
      <c r="T93" s="10" t="str">
        <f>IF(ISNA(VLOOKUP(Q93,DataBase!$B$6:$N$160,13,FALSE)),"",VLOOKUP(Q93,DataBase!$B$6:$N$160,13,FALSE))</f>
        <v/>
      </c>
      <c r="V93" s="14"/>
      <c r="W93" s="2">
        <f>IF(ISNA(VLOOKUP(V93,DataBase!$B$6:$N$160,12,FALSE)),0,VLOOKUP(V93,DataBase!$B$6:$N$160,12,FALSE))</f>
        <v>0</v>
      </c>
      <c r="X93" s="2" t="str">
        <f>IF(ISNA(VLOOKUP(V93,DataBase!$B$6:$N$160,11,FALSE)),"",VLOOKUP(V93,DataBase!$B$6:$N$160,11,FALSE))</f>
        <v/>
      </c>
      <c r="Y93" s="10" t="str">
        <f>IF(ISNA(VLOOKUP(V93,DataBase!$B$6:$N$160,13,FALSE)),"",VLOOKUP(V93,DataBase!$B$6:$N$160,13,FALSE))</f>
        <v/>
      </c>
    </row>
    <row r="94" spans="2:25" x14ac:dyDescent="0.25">
      <c r="B94" s="34" t="s">
        <v>200</v>
      </c>
      <c r="C94" s="2">
        <f ca="1">IF(ISNA(VLOOKUP(B94,DataBase!$B$6:$N$160,12,FALSE)),0,VLOOKUP(B94,DataBase!$B$6:$N$160,12,FALSE))</f>
        <v>64723</v>
      </c>
      <c r="D94" s="2">
        <f>IF(ISNA(VLOOKUP(B94,DataBase!$B$6:$N$160,11,FALSE)),"",VLOOKUP(B94,DataBase!$B$6:$N$160,11,FALSE))</f>
        <v>18</v>
      </c>
      <c r="E94" s="10" t="str">
        <f>IF(ISNA(VLOOKUP(B94,DataBase!$B$6:$N$160,13,FALSE)),"",VLOOKUP(B94,DataBase!$B$6:$N$160,13,FALSE))</f>
        <v>F</v>
      </c>
      <c r="G94" s="54" t="s">
        <v>114</v>
      </c>
      <c r="H94" s="2">
        <f>IF(ISNA(VLOOKUP(G94,DataBase!$B$6:$N$160,12,FALSE)),0,VLOOKUP(G94,DataBase!$B$6:$N$160,12,FALSE))</f>
        <v>0</v>
      </c>
      <c r="I94" s="2" t="str">
        <f>IF(ISNA(VLOOKUP(G94,DataBase!$B$6:$N$160,11,FALSE)),"",VLOOKUP(G94,DataBase!$B$6:$N$160,11,FALSE))</f>
        <v/>
      </c>
      <c r="J94" s="10" t="str">
        <f>IF(ISNA(VLOOKUP(G94,DataBase!$B$6:$N$160,13,FALSE)),"",VLOOKUP(G94,DataBase!$B$6:$N$160,13,FALSE))</f>
        <v/>
      </c>
      <c r="L94" s="13"/>
      <c r="M94" s="2">
        <f>IF(ISNA(VLOOKUP(L94,DataBase!$B$6:$N$160,12,FALSE)),0,VLOOKUP(L94,DataBase!$B$6:$N$160,12,FALSE))</f>
        <v>0</v>
      </c>
      <c r="N94" s="2" t="str">
        <f>IF(ISNA(VLOOKUP(L94,DataBase!$B$6:$N$160,11,FALSE)),"",VLOOKUP(L94,DataBase!$B$6:$N$160,11,FALSE))</f>
        <v/>
      </c>
      <c r="O94" s="10" t="str">
        <f>IF(ISNA(VLOOKUP(L94,DataBase!$B$6:$N$160,13,FALSE)),"",VLOOKUP(L94,DataBase!$B$6:$N$160,13,FALSE))</f>
        <v/>
      </c>
      <c r="Q94" s="14"/>
      <c r="R94" s="2">
        <f>IF(ISNA(VLOOKUP(Q94,DataBase!$B$6:$N$160,12,FALSE)),0,VLOOKUP(Q94,DataBase!$B$6:$N$160,12,FALSE))</f>
        <v>0</v>
      </c>
      <c r="S94" s="2" t="str">
        <f>IF(ISNA(VLOOKUP(Q94,DataBase!$B$6:$N$160,11,FALSE)),"",VLOOKUP(Q94,DataBase!$B$6:$N$160,11,FALSE))</f>
        <v/>
      </c>
      <c r="T94" s="10" t="str">
        <f>IF(ISNA(VLOOKUP(Q94,DataBase!$B$6:$N$160,13,FALSE)),"",VLOOKUP(Q94,DataBase!$B$6:$N$160,13,FALSE))</f>
        <v/>
      </c>
      <c r="V94" s="14"/>
      <c r="W94" s="2">
        <f>IF(ISNA(VLOOKUP(V94,DataBase!$B$6:$N$160,12,FALSE)),0,VLOOKUP(V94,DataBase!$B$6:$N$160,12,FALSE))</f>
        <v>0</v>
      </c>
      <c r="X94" s="2" t="str">
        <f>IF(ISNA(VLOOKUP(V94,DataBase!$B$6:$N$160,11,FALSE)),"",VLOOKUP(V94,DataBase!$B$6:$N$160,11,FALSE))</f>
        <v/>
      </c>
      <c r="Y94" s="10" t="str">
        <f>IF(ISNA(VLOOKUP(V94,DataBase!$B$6:$N$160,13,FALSE)),"",VLOOKUP(V94,DataBase!$B$6:$N$160,13,FALSE))</f>
        <v/>
      </c>
    </row>
    <row r="95" spans="2:25" x14ac:dyDescent="0.25">
      <c r="B95" s="34" t="s">
        <v>116</v>
      </c>
      <c r="C95" s="2">
        <f ca="1">IF(ISNA(VLOOKUP(B95,DataBase!$B$6:$N$160,12,FALSE)),0,VLOOKUP(B95,DataBase!$B$6:$N$160,12,FALSE))</f>
        <v>39235</v>
      </c>
      <c r="D95" s="2">
        <f>IF(ISNA(VLOOKUP(B95,DataBase!$B$6:$N$160,11,FALSE)),"",VLOOKUP(B95,DataBase!$B$6:$N$160,11,FALSE))</f>
        <v>28</v>
      </c>
      <c r="E95" s="10" t="str">
        <f>IF(ISNA(VLOOKUP(B95,DataBase!$B$6:$N$160,13,FALSE)),"",VLOOKUP(B95,DataBase!$B$6:$N$160,13,FALSE))</f>
        <v>F</v>
      </c>
      <c r="G95" s="55" t="s">
        <v>42</v>
      </c>
      <c r="H95" s="2">
        <f>IF(ISNA(VLOOKUP(G95,DataBase!$B$6:$N$160,12,FALSE)),0,VLOOKUP(G95,DataBase!$B$6:$N$160,12,FALSE))</f>
        <v>0</v>
      </c>
      <c r="I95" s="2" t="str">
        <f>IF(ISNA(VLOOKUP(G95,DataBase!$B$6:$N$160,11,FALSE)),"",VLOOKUP(G95,DataBase!$B$6:$N$160,11,FALSE))</f>
        <v/>
      </c>
      <c r="J95" s="10" t="str">
        <f>IF(ISNA(VLOOKUP(G95,DataBase!$B$6:$N$160,13,FALSE)),"",VLOOKUP(G95,DataBase!$B$6:$N$160,13,FALSE))</f>
        <v>MC</v>
      </c>
      <c r="L95" s="13"/>
      <c r="M95" s="2">
        <f>IF(ISNA(VLOOKUP(L95,DataBase!$B$6:$N$160,12,FALSE)),0,VLOOKUP(L95,DataBase!$B$6:$N$160,12,FALSE))</f>
        <v>0</v>
      </c>
      <c r="N95" s="2" t="str">
        <f>IF(ISNA(VLOOKUP(L95,DataBase!$B$6:$N$160,11,FALSE)),"",VLOOKUP(L95,DataBase!$B$6:$N$160,11,FALSE))</f>
        <v/>
      </c>
      <c r="O95" s="10" t="str">
        <f>IF(ISNA(VLOOKUP(L95,DataBase!$B$6:$N$160,13,FALSE)),"",VLOOKUP(L95,DataBase!$B$6:$N$160,13,FALSE))</f>
        <v/>
      </c>
      <c r="Q95" s="14"/>
      <c r="R95" s="2">
        <f>IF(ISNA(VLOOKUP(Q95,DataBase!$B$6:$N$160,12,FALSE)),0,VLOOKUP(Q95,DataBase!$B$6:$N$160,12,FALSE))</f>
        <v>0</v>
      </c>
      <c r="S95" s="2" t="str">
        <f>IF(ISNA(VLOOKUP(Q95,DataBase!$B$6:$N$160,11,FALSE)),"",VLOOKUP(Q95,DataBase!$B$6:$N$160,11,FALSE))</f>
        <v/>
      </c>
      <c r="T95" s="10" t="str">
        <f>IF(ISNA(VLOOKUP(Q95,DataBase!$B$6:$N$160,13,FALSE)),"",VLOOKUP(Q95,DataBase!$B$6:$N$160,13,FALSE))</f>
        <v/>
      </c>
      <c r="V95" s="14"/>
      <c r="W95" s="2">
        <f>IF(ISNA(VLOOKUP(V95,DataBase!$B$6:$N$160,12,FALSE)),0,VLOOKUP(V95,DataBase!$B$6:$N$160,12,FALSE))</f>
        <v>0</v>
      </c>
      <c r="X95" s="2" t="str">
        <f>IF(ISNA(VLOOKUP(V95,DataBase!$B$6:$N$160,11,FALSE)),"",VLOOKUP(V95,DataBase!$B$6:$N$160,11,FALSE))</f>
        <v/>
      </c>
      <c r="Y95" s="10" t="str">
        <f>IF(ISNA(VLOOKUP(V95,DataBase!$B$6:$N$160,13,FALSE)),"",VLOOKUP(V95,DataBase!$B$6:$N$160,13,FALSE))</f>
        <v/>
      </c>
    </row>
    <row r="96" spans="2:25" x14ac:dyDescent="0.25">
      <c r="B96" s="34" t="s">
        <v>80</v>
      </c>
      <c r="C96" s="2">
        <f ca="1">IF(ISNA(VLOOKUP(B96,DataBase!$B$6:$N$160,12,FALSE)),0,VLOOKUP(B96,DataBase!$B$6:$N$160,12,FALSE))</f>
        <v>19663.090909090908</v>
      </c>
      <c r="D96" s="2">
        <f>IF(ISNA(VLOOKUP(B96,DataBase!$B$6:$N$160,11,FALSE)),"",VLOOKUP(B96,DataBase!$B$6:$N$160,11,FALSE))</f>
        <v>40</v>
      </c>
      <c r="E96" s="10" t="str">
        <f>IF(ISNA(VLOOKUP(B96,DataBase!$B$6:$N$160,13,FALSE)),"",VLOOKUP(B96,DataBase!$B$6:$N$160,13,FALSE))</f>
        <v>F</v>
      </c>
      <c r="G96" s="56" t="s">
        <v>80</v>
      </c>
      <c r="H96" s="2">
        <f ca="1">IF(ISNA(VLOOKUP(G96,DataBase!$B$6:$N$160,12,FALSE)),0,VLOOKUP(G96,DataBase!$B$6:$N$160,12,FALSE))</f>
        <v>19663.090909090908</v>
      </c>
      <c r="I96" s="2">
        <f>IF(ISNA(VLOOKUP(G96,DataBase!$B$6:$N$160,11,FALSE)),"",VLOOKUP(G96,DataBase!$B$6:$N$160,11,FALSE))</f>
        <v>40</v>
      </c>
      <c r="J96" s="10" t="str">
        <f>IF(ISNA(VLOOKUP(G96,DataBase!$B$6:$N$160,13,FALSE)),"",VLOOKUP(G96,DataBase!$B$6:$N$160,13,FALSE))</f>
        <v>F</v>
      </c>
      <c r="L96" s="13"/>
      <c r="M96" s="2">
        <f>IF(ISNA(VLOOKUP(L96,DataBase!$B$6:$N$160,12,FALSE)),0,VLOOKUP(L96,DataBase!$B$6:$N$160,12,FALSE))</f>
        <v>0</v>
      </c>
      <c r="N96" s="2" t="str">
        <f>IF(ISNA(VLOOKUP(L96,DataBase!$B$6:$N$160,11,FALSE)),"",VLOOKUP(L96,DataBase!$B$6:$N$160,11,FALSE))</f>
        <v/>
      </c>
      <c r="O96" s="10" t="str">
        <f>IF(ISNA(VLOOKUP(L96,DataBase!$B$6:$N$160,13,FALSE)),"",VLOOKUP(L96,DataBase!$B$6:$N$160,13,FALSE))</f>
        <v/>
      </c>
      <c r="Q96" s="14"/>
      <c r="R96" s="2">
        <f>IF(ISNA(VLOOKUP(Q96,DataBase!$B$6:$N$160,12,FALSE)),0,VLOOKUP(Q96,DataBase!$B$6:$N$160,12,FALSE))</f>
        <v>0</v>
      </c>
      <c r="S96" s="2" t="str">
        <f>IF(ISNA(VLOOKUP(Q96,DataBase!$B$6:$N$160,11,FALSE)),"",VLOOKUP(Q96,DataBase!$B$6:$N$160,11,FALSE))</f>
        <v/>
      </c>
      <c r="T96" s="10" t="str">
        <f>IF(ISNA(VLOOKUP(Q96,DataBase!$B$6:$N$160,13,FALSE)),"",VLOOKUP(Q96,DataBase!$B$6:$N$160,13,FALSE))</f>
        <v/>
      </c>
      <c r="V96" s="14"/>
      <c r="W96" s="2">
        <f>IF(ISNA(VLOOKUP(V96,DataBase!$B$6:$N$160,12,FALSE)),0,VLOOKUP(V96,DataBase!$B$6:$N$160,12,FALSE))</f>
        <v>0</v>
      </c>
      <c r="X96" s="2" t="str">
        <f>IF(ISNA(VLOOKUP(V96,DataBase!$B$6:$N$160,11,FALSE)),"",VLOOKUP(V96,DataBase!$B$6:$N$160,11,FALSE))</f>
        <v/>
      </c>
      <c r="Y96" s="10" t="str">
        <f>IF(ISNA(VLOOKUP(V96,DataBase!$B$6:$N$160,13,FALSE)),"",VLOOKUP(V96,DataBase!$B$6:$N$160,13,FALSE))</f>
        <v/>
      </c>
    </row>
    <row r="97" spans="2:25" x14ac:dyDescent="0.25">
      <c r="B97" s="34" t="s">
        <v>24</v>
      </c>
      <c r="C97" s="2">
        <f>IF(ISNA(VLOOKUP(B97,DataBase!$B$6:$N$160,12,FALSE)),0,VLOOKUP(B97,DataBase!$B$6:$N$160,12,FALSE))</f>
        <v>0</v>
      </c>
      <c r="D97" s="2" t="str">
        <f>IF(ISNA(VLOOKUP(B97,DataBase!$B$6:$N$160,11,FALSE)),"",VLOOKUP(B97,DataBase!$B$6:$N$160,11,FALSE))</f>
        <v/>
      </c>
      <c r="E97" s="10" t="str">
        <f>IF(ISNA(VLOOKUP(B97,DataBase!$B$6:$N$160,13,FALSE)),"",VLOOKUP(B97,DataBase!$B$6:$N$160,13,FALSE))</f>
        <v/>
      </c>
      <c r="G97" s="57" t="s">
        <v>139</v>
      </c>
      <c r="H97" s="2">
        <f>IF(ISNA(VLOOKUP(G97,DataBase!$B$6:$N$160,12,FALSE)),0,VLOOKUP(G97,DataBase!$B$6:$N$160,12,FALSE))</f>
        <v>0</v>
      </c>
      <c r="I97" s="2" t="str">
        <f>IF(ISNA(VLOOKUP(G97,DataBase!$B$6:$N$160,11,FALSE)),"",VLOOKUP(G97,DataBase!$B$6:$N$160,11,FALSE))</f>
        <v/>
      </c>
      <c r="J97" s="10" t="str">
        <f>IF(ISNA(VLOOKUP(G97,DataBase!$B$6:$N$160,13,FALSE)),"",VLOOKUP(G97,DataBase!$B$6:$N$160,13,FALSE))</f>
        <v/>
      </c>
      <c r="L97" s="13"/>
      <c r="M97" s="2">
        <f>IF(ISNA(VLOOKUP(L97,DataBase!$B$6:$N$160,12,FALSE)),0,VLOOKUP(L97,DataBase!$B$6:$N$160,12,FALSE))</f>
        <v>0</v>
      </c>
      <c r="N97" s="2" t="str">
        <f>IF(ISNA(VLOOKUP(L97,DataBase!$B$6:$N$160,11,FALSE)),"",VLOOKUP(L97,DataBase!$B$6:$N$160,11,FALSE))</f>
        <v/>
      </c>
      <c r="O97" s="10" t="str">
        <f>IF(ISNA(VLOOKUP(L97,DataBase!$B$6:$N$160,13,FALSE)),"",VLOOKUP(L97,DataBase!$B$6:$N$160,13,FALSE))</f>
        <v/>
      </c>
      <c r="Q97" s="14"/>
      <c r="R97" s="2">
        <f>IF(ISNA(VLOOKUP(Q97,DataBase!$B$6:$N$160,12,FALSE)),0,VLOOKUP(Q97,DataBase!$B$6:$N$160,12,FALSE))</f>
        <v>0</v>
      </c>
      <c r="S97" s="2" t="str">
        <f>IF(ISNA(VLOOKUP(Q97,DataBase!$B$6:$N$160,11,FALSE)),"",VLOOKUP(Q97,DataBase!$B$6:$N$160,11,FALSE))</f>
        <v/>
      </c>
      <c r="T97" s="10" t="str">
        <f>IF(ISNA(VLOOKUP(Q97,DataBase!$B$6:$N$160,13,FALSE)),"",VLOOKUP(Q97,DataBase!$B$6:$N$160,13,FALSE))</f>
        <v/>
      </c>
      <c r="V97" s="14"/>
      <c r="W97" s="2">
        <f>IF(ISNA(VLOOKUP(V97,DataBase!$B$6:$N$160,12,FALSE)),0,VLOOKUP(V97,DataBase!$B$6:$N$160,12,FALSE))</f>
        <v>0</v>
      </c>
      <c r="X97" s="2" t="str">
        <f>IF(ISNA(VLOOKUP(V97,DataBase!$B$6:$N$160,11,FALSE)),"",VLOOKUP(V97,DataBase!$B$6:$N$160,11,FALSE))</f>
        <v/>
      </c>
      <c r="Y97" s="10" t="str">
        <f>IF(ISNA(VLOOKUP(V97,DataBase!$B$6:$N$160,13,FALSE)),"",VLOOKUP(V97,DataBase!$B$6:$N$160,13,FALSE))</f>
        <v/>
      </c>
    </row>
    <row r="98" spans="2:25" x14ac:dyDescent="0.25">
      <c r="B98" s="34" t="s">
        <v>205</v>
      </c>
      <c r="C98" s="2">
        <f>IF(ISNA(VLOOKUP(B98,DataBase!$B$6:$N$160,12,FALSE)),0,VLOOKUP(B98,DataBase!$B$6:$N$160,12,FALSE))</f>
        <v>0</v>
      </c>
      <c r="D98" s="2" t="str">
        <f>IF(ISNA(VLOOKUP(B98,DataBase!$B$6:$N$160,11,FALSE)),"",VLOOKUP(B98,DataBase!$B$6:$N$160,11,FALSE))</f>
        <v/>
      </c>
      <c r="E98" s="10" t="str">
        <f>IF(ISNA(VLOOKUP(B98,DataBase!$B$6:$N$160,13,FALSE)),"",VLOOKUP(B98,DataBase!$B$6:$N$160,13,FALSE))</f>
        <v/>
      </c>
      <c r="G98" s="58" t="s">
        <v>208</v>
      </c>
      <c r="H98" s="2">
        <f>IF(ISNA(VLOOKUP(G98,DataBase!$B$6:$N$160,12,FALSE)),0,VLOOKUP(G98,DataBase!$B$6:$N$160,12,FALSE))</f>
        <v>0</v>
      </c>
      <c r="I98" s="2" t="str">
        <f>IF(ISNA(VLOOKUP(G98,DataBase!$B$6:$N$160,11,FALSE)),"",VLOOKUP(G98,DataBase!$B$6:$N$160,11,FALSE))</f>
        <v/>
      </c>
      <c r="J98" s="10" t="str">
        <f>IF(ISNA(VLOOKUP(G98,DataBase!$B$6:$N$160,13,FALSE)),"",VLOOKUP(G98,DataBase!$B$6:$N$160,13,FALSE))</f>
        <v/>
      </c>
      <c r="L98" s="13"/>
      <c r="M98" s="2">
        <f>IF(ISNA(VLOOKUP(L98,DataBase!$B$6:$N$160,12,FALSE)),0,VLOOKUP(L98,DataBase!$B$6:$N$160,12,FALSE))</f>
        <v>0</v>
      </c>
      <c r="N98" s="2" t="str">
        <f>IF(ISNA(VLOOKUP(L98,DataBase!$B$6:$N$160,11,FALSE)),"",VLOOKUP(L98,DataBase!$B$6:$N$160,11,FALSE))</f>
        <v/>
      </c>
      <c r="O98" s="10" t="str">
        <f>IF(ISNA(VLOOKUP(L98,DataBase!$B$6:$N$160,13,FALSE)),"",VLOOKUP(L98,DataBase!$B$6:$N$160,13,FALSE))</f>
        <v/>
      </c>
      <c r="Q98" s="14"/>
      <c r="R98" s="2">
        <f>IF(ISNA(VLOOKUP(Q98,DataBase!$B$6:$N$160,12,FALSE)),0,VLOOKUP(Q98,DataBase!$B$6:$N$160,12,FALSE))</f>
        <v>0</v>
      </c>
      <c r="S98" s="2" t="str">
        <f>IF(ISNA(VLOOKUP(Q98,DataBase!$B$6:$N$160,11,FALSE)),"",VLOOKUP(Q98,DataBase!$B$6:$N$160,11,FALSE))</f>
        <v/>
      </c>
      <c r="T98" s="10" t="str">
        <f>IF(ISNA(VLOOKUP(Q98,DataBase!$B$6:$N$160,13,FALSE)),"",VLOOKUP(Q98,DataBase!$B$6:$N$160,13,FALSE))</f>
        <v/>
      </c>
      <c r="V98" s="14"/>
      <c r="W98" s="2">
        <f>IF(ISNA(VLOOKUP(V98,DataBase!$B$6:$N$160,12,FALSE)),0,VLOOKUP(V98,DataBase!$B$6:$N$160,12,FALSE))</f>
        <v>0</v>
      </c>
      <c r="X98" s="2" t="str">
        <f>IF(ISNA(VLOOKUP(V98,DataBase!$B$6:$N$160,11,FALSE)),"",VLOOKUP(V98,DataBase!$B$6:$N$160,11,FALSE))</f>
        <v/>
      </c>
      <c r="Y98" s="10" t="str">
        <f>IF(ISNA(VLOOKUP(V98,DataBase!$B$6:$N$160,13,FALSE)),"",VLOOKUP(V98,DataBase!$B$6:$N$160,13,FALSE))</f>
        <v/>
      </c>
    </row>
    <row r="99" spans="2:25" s="59" customFormat="1" x14ac:dyDescent="0.25">
      <c r="B99" s="35" t="s">
        <v>221</v>
      </c>
      <c r="C99" s="60">
        <f>IF(ISNA(VLOOKUP(B99,DataBase!$B$6:$N$160,12,FALSE)),0,VLOOKUP(B99,DataBase!$B$6:$N$160,12,FALSE))</f>
        <v>0</v>
      </c>
      <c r="D99" s="60" t="str">
        <f>IF(ISNA(VLOOKUP(B99,DataBase!$B$6:$N$160,11,FALSE)),"",VLOOKUP(B99,DataBase!$B$6:$N$160,11,FALSE))</f>
        <v/>
      </c>
      <c r="E99" s="10" t="str">
        <f>IF(ISNA(VLOOKUP(B99,DataBase!$B$6:$N$160,13,FALSE)),"",VLOOKUP(B99,DataBase!$B$6:$N$160,13,FALSE))</f>
        <v/>
      </c>
      <c r="G99" s="59" t="s">
        <v>126</v>
      </c>
      <c r="H99" s="60">
        <f>IF(ISNA(VLOOKUP(G99,DataBase!$B$6:$N$160,12,FALSE)),0,VLOOKUP(G99,DataBase!$B$6:$N$160,12,FALSE))</f>
        <v>0</v>
      </c>
      <c r="I99" s="60" t="str">
        <f>IF(ISNA(VLOOKUP(G99,DataBase!$B$6:$N$160,11,FALSE)),"",VLOOKUP(G99,DataBase!$B$6:$N$160,11,FALSE))</f>
        <v/>
      </c>
      <c r="J99" s="10" t="str">
        <f>IF(ISNA(VLOOKUP(G99,DataBase!$B$6:$N$160,13,FALSE)),"",VLOOKUP(G99,DataBase!$B$6:$N$160,13,FALSE))</f>
        <v>MC</v>
      </c>
      <c r="L99" s="14"/>
      <c r="M99" s="60">
        <f>IF(ISNA(VLOOKUP(L99,DataBase!$B$6:$N$160,12,FALSE)),0,VLOOKUP(L99,DataBase!$B$6:$N$160,12,FALSE))</f>
        <v>0</v>
      </c>
      <c r="N99" s="60" t="str">
        <f>IF(ISNA(VLOOKUP(L99,DataBase!$B$6:$N$160,11,FALSE)),"",VLOOKUP(L99,DataBase!$B$6:$N$160,11,FALSE))</f>
        <v/>
      </c>
      <c r="O99" s="10" t="str">
        <f>IF(ISNA(VLOOKUP(L99,DataBase!$B$6:$N$160,13,FALSE)),"",VLOOKUP(L99,DataBase!$B$6:$N$160,13,FALSE))</f>
        <v/>
      </c>
      <c r="Q99" s="14"/>
      <c r="R99" s="60">
        <f>IF(ISNA(VLOOKUP(Q99,DataBase!$B$6:$N$160,12,FALSE)),0,VLOOKUP(Q99,DataBase!$B$6:$N$160,12,FALSE))</f>
        <v>0</v>
      </c>
      <c r="S99" s="60" t="str">
        <f>IF(ISNA(VLOOKUP(Q99,DataBase!$B$6:$N$160,11,FALSE)),"",VLOOKUP(Q99,DataBase!$B$6:$N$160,11,FALSE))</f>
        <v/>
      </c>
      <c r="T99" s="10" t="str">
        <f>IF(ISNA(VLOOKUP(Q99,DataBase!$B$6:$N$160,13,FALSE)),"",VLOOKUP(Q99,DataBase!$B$6:$N$160,13,FALSE))</f>
        <v/>
      </c>
      <c r="V99" s="14"/>
      <c r="W99" s="60">
        <f>IF(ISNA(VLOOKUP(V99,DataBase!$B$6:$N$160,12,FALSE)),0,VLOOKUP(V99,DataBase!$B$6:$N$160,12,FALSE))</f>
        <v>0</v>
      </c>
      <c r="X99" s="60" t="str">
        <f>IF(ISNA(VLOOKUP(V99,DataBase!$B$6:$N$160,11,FALSE)),"",VLOOKUP(V99,DataBase!$B$6:$N$160,11,FALSE))</f>
        <v/>
      </c>
      <c r="Y99" s="10" t="str">
        <f>IF(ISNA(VLOOKUP(V99,DataBase!$B$6:$N$160,13,FALSE)),"",VLOOKUP(V99,DataBase!$B$6:$N$160,13,FALSE))</f>
        <v/>
      </c>
    </row>
    <row r="100" spans="2:25" x14ac:dyDescent="0.25">
      <c r="B100" s="26"/>
      <c r="C100" s="2">
        <f>IF(ISNA(VLOOKUP(B100,DataBase!$B$6:$N$160,12,FALSE)),0,VLOOKUP(B100,DataBase!$B$6:$N$160,12,FALSE))</f>
        <v>0</v>
      </c>
      <c r="D100" s="2" t="str">
        <f>IF(ISNA(VLOOKUP(B100,DataBase!$B$6:$N$160,11,FALSE)),"",VLOOKUP(B100,DataBase!$B$6:$N$160,11,FALSE))</f>
        <v/>
      </c>
      <c r="E100" s="10" t="str">
        <f>IF(ISNA(VLOOKUP(B100,DataBase!$B$6:$N$160,13,FALSE)),"",VLOOKUP(B100,DataBase!$B$6:$N$160,13,FALSE))</f>
        <v/>
      </c>
      <c r="G100" s="59"/>
      <c r="H100" s="2">
        <f>IF(ISNA(VLOOKUP(G100,DataBase!$B$6:$N$160,12,FALSE)),0,VLOOKUP(G100,DataBase!$B$6:$N$160,12,FALSE))</f>
        <v>0</v>
      </c>
      <c r="I100" s="2" t="str">
        <f>IF(ISNA(VLOOKUP(G100,DataBase!$B$6:$N$160,11,FALSE)),"",VLOOKUP(G100,DataBase!$B$6:$N$160,11,FALSE))</f>
        <v/>
      </c>
      <c r="J100" s="10" t="str">
        <f>IF(ISNA(VLOOKUP(G100,DataBase!$B$6:$N$160,13,FALSE)),"",VLOOKUP(G100,DataBase!$B$6:$N$160,13,FALSE))</f>
        <v/>
      </c>
      <c r="L100" s="14"/>
      <c r="M100" s="2">
        <f>IF(ISNA(VLOOKUP(L100,DataBase!$B$6:$N$160,12,FALSE)),0,VLOOKUP(L100,DataBase!$B$6:$N$160,12,FALSE))</f>
        <v>0</v>
      </c>
      <c r="N100" s="2" t="str">
        <f>IF(ISNA(VLOOKUP(L100,DataBase!$B$6:$N$160,11,FALSE)),"",VLOOKUP(L100,DataBase!$B$6:$N$160,11,FALSE))</f>
        <v/>
      </c>
      <c r="O100" s="10" t="str">
        <f>IF(ISNA(VLOOKUP(L100,DataBase!$B$6:$N$160,13,FALSE)),"",VLOOKUP(L100,DataBase!$B$6:$N$160,13,FALSE))</f>
        <v/>
      </c>
      <c r="Q100" s="14"/>
      <c r="R100" s="2">
        <f>IF(ISNA(VLOOKUP(Q100,DataBase!$B$6:$N$160,12,FALSE)),0,VLOOKUP(Q100,DataBase!$B$6:$N$160,12,FALSE))</f>
        <v>0</v>
      </c>
      <c r="S100" s="2" t="str">
        <f>IF(ISNA(VLOOKUP(Q100,DataBase!$B$6:$N$160,11,FALSE)),"",VLOOKUP(Q100,DataBase!$B$6:$N$160,11,FALSE))</f>
        <v/>
      </c>
      <c r="T100" s="10" t="str">
        <f>IF(ISNA(VLOOKUP(Q100,DataBase!$B$6:$N$160,13,FALSE)),"",VLOOKUP(Q100,DataBase!$B$6:$N$160,13,FALSE))</f>
        <v/>
      </c>
      <c r="V100" s="14"/>
      <c r="W100" s="2">
        <f>IF(ISNA(VLOOKUP(V100,DataBase!$B$6:$N$160,12,FALSE)),0,VLOOKUP(V100,DataBase!$B$6:$N$160,12,FALSE))</f>
        <v>0</v>
      </c>
      <c r="X100" s="2" t="str">
        <f>IF(ISNA(VLOOKUP(V100,DataBase!$B$6:$N$160,11,FALSE)),"",VLOOKUP(V100,DataBase!$B$6:$N$160,11,FALSE))</f>
        <v/>
      </c>
      <c r="Y100" s="10" t="str">
        <f>IF(ISNA(VLOOKUP(V100,DataBase!$B$6:$N$160,13,FALSE)),"",VLOOKUP(V100,DataBase!$B$6:$N$160,13,FALSE))</f>
        <v/>
      </c>
    </row>
    <row r="101" spans="2:25" x14ac:dyDescent="0.25">
      <c r="B101" s="4"/>
      <c r="C101" s="5">
        <f ca="1">SUM(C79:C100)</f>
        <v>295311.09090909088</v>
      </c>
      <c r="D101" s="5">
        <f>COUNTIF(D79:D100,"&lt;=70")</f>
        <v>6</v>
      </c>
      <c r="E101" s="5"/>
      <c r="F101" s="4"/>
      <c r="G101" s="4"/>
      <c r="H101" s="5">
        <f ca="1">SUM(H79:H100)</f>
        <v>597761.18181818188</v>
      </c>
      <c r="I101" s="5">
        <f>COUNTIF(I79:I100,"&lt;=70")</f>
        <v>4</v>
      </c>
      <c r="J101" s="5"/>
      <c r="K101" s="4"/>
      <c r="L101" s="4"/>
      <c r="M101" s="5">
        <f>SUM(M79:M100)</f>
        <v>0</v>
      </c>
      <c r="N101" s="5">
        <f>COUNTIF(N79:N100,"&lt;=70")</f>
        <v>0</v>
      </c>
      <c r="O101" s="5"/>
      <c r="P101" s="4"/>
      <c r="Q101" s="4"/>
      <c r="R101" s="5">
        <f>SUM(R79:R100)</f>
        <v>0</v>
      </c>
      <c r="S101" s="5">
        <f>COUNTIF(S79:S100,"&lt;=70")</f>
        <v>0</v>
      </c>
      <c r="U101" s="4"/>
      <c r="V101" s="4"/>
      <c r="W101" s="5">
        <f>SUM(W79:W100)</f>
        <v>0</v>
      </c>
      <c r="X101" s="5">
        <f>COUNTIF(X79:X100,"&lt;=70")</f>
        <v>0</v>
      </c>
    </row>
  </sheetData>
  <printOptions horizontalCentered="1" verticalCentered="1"/>
  <pageMargins left="0.25" right="0.25" top="0.25" bottom="0.25" header="0.3" footer="0.3"/>
  <pageSetup scale="4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workbookViewId="0">
      <selection activeCell="A7" sqref="A7"/>
    </sheetView>
  </sheetViews>
  <sheetFormatPr defaultRowHeight="15" x14ac:dyDescent="0.25"/>
  <cols>
    <col min="1" max="1" width="24" customWidth="1"/>
  </cols>
  <sheetData>
    <row r="1" spans="1:3" x14ac:dyDescent="0.25">
      <c r="A1" s="4" t="str">
        <f>DataBase!A14</f>
        <v>Desert Classic</v>
      </c>
    </row>
    <row r="2" spans="1:3" x14ac:dyDescent="0.25">
      <c r="A2" s="16" t="str">
        <f>DataBase!A15</f>
        <v>Jan. 17-20, PGA West Palmer, La Quinta, California</v>
      </c>
    </row>
    <row r="3" spans="1:3" x14ac:dyDescent="0.25">
      <c r="A3" s="15"/>
    </row>
    <row r="4" spans="1:3" x14ac:dyDescent="0.25">
      <c r="A4" s="4" t="s">
        <v>9</v>
      </c>
      <c r="B4" s="8" t="s">
        <v>11</v>
      </c>
      <c r="C4" s="8" t="s">
        <v>10</v>
      </c>
    </row>
    <row r="5" spans="1:3" x14ac:dyDescent="0.25">
      <c r="A5" t="str">
        <f>Teams!Q3</f>
        <v>Bohemian Ratshitty (Tom Silver)</v>
      </c>
      <c r="B5" s="2">
        <f ca="1">Teams!R26</f>
        <v>1284253</v>
      </c>
      <c r="C5" s="2">
        <f>Teams!S26</f>
        <v>6</v>
      </c>
    </row>
    <row r="6" spans="1:3" x14ac:dyDescent="0.25">
      <c r="A6" t="str">
        <f>Teams!Q28</f>
        <v>Clobber Ytt (Robert Stephen)</v>
      </c>
      <c r="B6" s="2">
        <f ca="1">Teams!R51</f>
        <v>1199958.0909090908</v>
      </c>
      <c r="C6" s="2">
        <f>Teams!S51</f>
        <v>5</v>
      </c>
    </row>
    <row r="7" spans="1:3" x14ac:dyDescent="0.25">
      <c r="A7" t="str">
        <f>Teams!B28</f>
        <v>Hackers (Alan Madill)</v>
      </c>
      <c r="B7" s="2">
        <f ca="1">Teams!C51</f>
        <v>1117653.0909090908</v>
      </c>
      <c r="C7" s="2">
        <f>Teams!D51</f>
        <v>5</v>
      </c>
    </row>
    <row r="8" spans="1:3" x14ac:dyDescent="0.25">
      <c r="A8" t="str">
        <f>Teams!L28</f>
        <v>Lame Duck Hook (Harvey Deorksen)</v>
      </c>
      <c r="B8" s="2">
        <f ca="1">Teams!M51</f>
        <v>908423</v>
      </c>
      <c r="C8" s="2">
        <f>Teams!N51</f>
        <v>4</v>
      </c>
    </row>
    <row r="9" spans="1:3" x14ac:dyDescent="0.25">
      <c r="A9" t="str">
        <f>Teams!Q53</f>
        <v>Thrashers (Charlie Stephen)</v>
      </c>
      <c r="B9" s="2">
        <f ca="1">Teams!R76</f>
        <v>841788.75757575757</v>
      </c>
      <c r="C9" s="2">
        <f>Teams!S76</f>
        <v>6</v>
      </c>
    </row>
    <row r="10" spans="1:3" x14ac:dyDescent="0.25">
      <c r="A10" t="str">
        <f>Teams!G53</f>
        <v>Ohhshittoobadjoe (Brian Naka)</v>
      </c>
      <c r="B10" s="2">
        <f ca="1">Teams!H76</f>
        <v>726172</v>
      </c>
      <c r="C10" s="2">
        <f>Teams!I76</f>
        <v>6</v>
      </c>
    </row>
    <row r="11" spans="1:3" x14ac:dyDescent="0.25">
      <c r="A11" t="str">
        <f>Teams!V28</f>
        <v>Meanderthal (Steve Silver)</v>
      </c>
      <c r="B11" s="2">
        <f ca="1">Teams!W51</f>
        <v>675625.09090909094</v>
      </c>
      <c r="C11" s="2">
        <f>Teams!X51</f>
        <v>8</v>
      </c>
    </row>
    <row r="12" spans="1:3" x14ac:dyDescent="0.25">
      <c r="A12" t="str">
        <f>Teams!V3</f>
        <v>Hatcheto (Steve Little)</v>
      </c>
      <c r="B12" s="2">
        <f ca="1">Teams!W26</f>
        <v>670535</v>
      </c>
      <c r="C12" s="2">
        <f>Teams!X26</f>
        <v>3</v>
      </c>
    </row>
    <row r="13" spans="1:3" x14ac:dyDescent="0.25">
      <c r="A13" t="str">
        <f>Teams!G78</f>
        <v>FeedleKnits (Jeff Boon)</v>
      </c>
      <c r="B13" s="2">
        <f ca="1">Teams!H101</f>
        <v>597761.18181818188</v>
      </c>
      <c r="C13" s="2">
        <f>Teams!I101</f>
        <v>4</v>
      </c>
    </row>
    <row r="14" spans="1:3" x14ac:dyDescent="0.3">
      <c r="A14" t="str">
        <f>Teams!B53</f>
        <v>Just in Tomzass (Dean Scott)</v>
      </c>
      <c r="B14" s="2">
        <f ca="1">Teams!C76</f>
        <v>361509.09090909088</v>
      </c>
      <c r="C14" s="2">
        <f>Teams!D76</f>
        <v>4</v>
      </c>
    </row>
    <row r="15" spans="1:3" x14ac:dyDescent="0.3">
      <c r="A15" t="str">
        <f>Teams!V53</f>
        <v>Drawnablank (Andrew Bryde)</v>
      </c>
      <c r="B15" s="2">
        <f ca="1">Teams!W76</f>
        <v>338440.09090909088</v>
      </c>
      <c r="C15" s="2">
        <f>Teams!X76</f>
        <v>5</v>
      </c>
    </row>
    <row r="16" spans="1:3" x14ac:dyDescent="0.3">
      <c r="A16" t="str">
        <f>Teams!B78</f>
        <v>Turf Cutter (John Murphy)</v>
      </c>
      <c r="B16" s="2">
        <f ca="1">Teams!C101</f>
        <v>295311.09090909088</v>
      </c>
      <c r="C16" s="2">
        <f>Teams!D101</f>
        <v>6</v>
      </c>
    </row>
    <row r="17" spans="1:3" x14ac:dyDescent="0.3">
      <c r="A17" t="str">
        <f>Teams!G3</f>
        <v>Dimpled Balls (Shawn Ziler)</v>
      </c>
      <c r="B17" s="2">
        <f ca="1">Teams!H26</f>
        <v>255115.99999999997</v>
      </c>
      <c r="C17" s="2">
        <f>Teams!I26</f>
        <v>3</v>
      </c>
    </row>
    <row r="18" spans="1:3" x14ac:dyDescent="0.3">
      <c r="A18" t="str">
        <f>Teams!L53</f>
        <v>Makin's Mashers (Mike Makin)</v>
      </c>
      <c r="B18" s="2">
        <f ca="1">Teams!M76</f>
        <v>226284.66666666663</v>
      </c>
      <c r="C18" s="2">
        <f>Teams!N76</f>
        <v>2</v>
      </c>
    </row>
    <row r="19" spans="1:3" x14ac:dyDescent="0.3">
      <c r="A19" t="str">
        <f>Teams!B3</f>
        <v>Woodys Wedges (Jim Woodruff)</v>
      </c>
      <c r="B19" s="2">
        <f ca="1">Teams!C26</f>
        <v>107439</v>
      </c>
      <c r="C19" s="2">
        <f>Teams!D26</f>
        <v>3</v>
      </c>
    </row>
    <row r="20" spans="1:3" x14ac:dyDescent="0.3">
      <c r="A20" t="str">
        <f>Teams!L3</f>
        <v>Marty's Flounders (Marty Floris)</v>
      </c>
      <c r="B20" s="2">
        <f ca="1">Teams!M26</f>
        <v>96304.090909090912</v>
      </c>
      <c r="C20" s="2">
        <f>Teams!N26</f>
        <v>3</v>
      </c>
    </row>
    <row r="21" spans="1:3" x14ac:dyDescent="0.3">
      <c r="A21" t="str">
        <f>Teams!G28</f>
        <v>Howl By The Hole (John Prestmo)</v>
      </c>
      <c r="B21" s="2">
        <f ca="1">Teams!H51</f>
        <v>58989.272727272721</v>
      </c>
      <c r="C21" s="2">
        <f>Teams!I51</f>
        <v>3</v>
      </c>
    </row>
    <row r="23" spans="1:3" x14ac:dyDescent="0.3">
      <c r="A23" s="16">
        <f ca="1">NOW()</f>
        <v>43487.370593287036</v>
      </c>
    </row>
  </sheetData>
  <sortState ref="A5:C21">
    <sortCondition descending="1" ref="B5:B21"/>
  </sortState>
  <conditionalFormatting sqref="B5:B21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{A4863D7E-C9C3-42D2-9ED2-F33D74573DB3}</x14:id>
        </ext>
      </extLst>
    </cfRule>
  </conditionalFormatting>
  <conditionalFormatting sqref="C5:C21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{EFFB0E4E-EF43-421C-9BF1-700264B86C22}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4863D7E-C9C3-42D2-9ED2-F33D74573DB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B5:B21</xm:sqref>
        </x14:conditionalFormatting>
        <x14:conditionalFormatting xmlns:xm="http://schemas.microsoft.com/office/excel/2006/main">
          <x14:cfRule type="dataBar" id="{EFFB0E4E-EF43-421C-9BF1-700264B86C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C5:C21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opLeftCell="A16" workbookViewId="0">
      <selection activeCell="D31" sqref="D31"/>
    </sheetView>
  </sheetViews>
  <sheetFormatPr defaultRowHeight="15" x14ac:dyDescent="0.25"/>
  <cols>
    <col min="1" max="1" width="19.85546875" bestFit="1" customWidth="1"/>
    <col min="2" max="3" width="20" bestFit="1" customWidth="1"/>
    <col min="4" max="4" width="18.85546875" bestFit="1" customWidth="1"/>
    <col min="5" max="6" width="20" bestFit="1" customWidth="1"/>
    <col min="7" max="7" width="19.28515625" bestFit="1" customWidth="1"/>
    <col min="8" max="8" width="18.85546875" bestFit="1" customWidth="1"/>
    <col min="9" max="9" width="20" bestFit="1" customWidth="1"/>
    <col min="10" max="11" width="17.42578125" bestFit="1" customWidth="1"/>
    <col min="12" max="13" width="20" bestFit="1" customWidth="1"/>
    <col min="14" max="14" width="18.85546875" bestFit="1" customWidth="1"/>
    <col min="15" max="15" width="20" bestFit="1" customWidth="1"/>
    <col min="16" max="16" width="18.85546875" bestFit="1" customWidth="1"/>
    <col min="17" max="17" width="20" bestFit="1" customWidth="1"/>
    <col min="18" max="18" width="17.85546875" bestFit="1" customWidth="1"/>
  </cols>
  <sheetData>
    <row r="1" spans="1:18" x14ac:dyDescent="0.25">
      <c r="A1" t="s">
        <v>144</v>
      </c>
      <c r="B1" t="s">
        <v>145</v>
      </c>
      <c r="C1" t="s">
        <v>146</v>
      </c>
      <c r="D1" t="s">
        <v>147</v>
      </c>
      <c r="E1" t="s">
        <v>148</v>
      </c>
      <c r="F1" t="s">
        <v>149</v>
      </c>
      <c r="G1" t="s">
        <v>150</v>
      </c>
      <c r="H1" t="s">
        <v>151</v>
      </c>
      <c r="I1" t="s">
        <v>152</v>
      </c>
      <c r="J1" t="s">
        <v>153</v>
      </c>
      <c r="K1" t="s">
        <v>154</v>
      </c>
      <c r="L1" t="s">
        <v>155</v>
      </c>
      <c r="M1" t="s">
        <v>156</v>
      </c>
      <c r="N1" t="s">
        <v>157</v>
      </c>
      <c r="O1" t="s">
        <v>158</v>
      </c>
      <c r="P1" t="s">
        <v>159</v>
      </c>
      <c r="Q1" t="s">
        <v>160</v>
      </c>
      <c r="R1" t="s">
        <v>161</v>
      </c>
    </row>
    <row r="2" spans="1:18" x14ac:dyDescent="0.25">
      <c r="A2" t="s">
        <v>162</v>
      </c>
      <c r="B2" t="s">
        <v>118</v>
      </c>
      <c r="C2" t="s">
        <v>163</v>
      </c>
      <c r="D2" t="s">
        <v>164</v>
      </c>
      <c r="E2" t="s">
        <v>165</v>
      </c>
      <c r="F2" t="s">
        <v>166</v>
      </c>
      <c r="G2" t="s">
        <v>167</v>
      </c>
      <c r="H2" t="s">
        <v>168</v>
      </c>
      <c r="I2" t="s">
        <v>169</v>
      </c>
      <c r="J2" t="s">
        <v>170</v>
      </c>
      <c r="K2" t="s">
        <v>171</v>
      </c>
      <c r="L2" t="s">
        <v>172</v>
      </c>
      <c r="M2" t="s">
        <v>173</v>
      </c>
      <c r="N2" t="s">
        <v>174</v>
      </c>
      <c r="O2" t="s">
        <v>127</v>
      </c>
      <c r="P2" t="s">
        <v>125</v>
      </c>
      <c r="Q2" t="s">
        <v>175</v>
      </c>
      <c r="R2" t="s">
        <v>176</v>
      </c>
    </row>
    <row r="3" spans="1:18" x14ac:dyDescent="0.25">
      <c r="A3" t="s">
        <v>177</v>
      </c>
      <c r="B3" t="s">
        <v>74</v>
      </c>
      <c r="C3" t="s">
        <v>128</v>
      </c>
      <c r="D3" t="s">
        <v>128</v>
      </c>
      <c r="E3" t="s">
        <v>128</v>
      </c>
      <c r="F3" t="s">
        <v>74</v>
      </c>
      <c r="G3" t="s">
        <v>128</v>
      </c>
      <c r="H3" t="s">
        <v>74</v>
      </c>
      <c r="I3" t="s">
        <v>128</v>
      </c>
      <c r="J3" t="s">
        <v>74</v>
      </c>
      <c r="K3" t="s">
        <v>22</v>
      </c>
      <c r="L3" t="s">
        <v>22</v>
      </c>
      <c r="M3" t="s">
        <v>74</v>
      </c>
      <c r="N3" t="s">
        <v>128</v>
      </c>
      <c r="O3" t="s">
        <v>74</v>
      </c>
      <c r="P3" t="s">
        <v>22</v>
      </c>
      <c r="Q3" t="s">
        <v>128</v>
      </c>
      <c r="R3" t="s">
        <v>74</v>
      </c>
    </row>
    <row r="4" spans="1:18" x14ac:dyDescent="0.25">
      <c r="A4" t="s">
        <v>178</v>
      </c>
      <c r="B4" t="s">
        <v>39</v>
      </c>
      <c r="C4" t="s">
        <v>48</v>
      </c>
      <c r="D4" t="s">
        <v>50</v>
      </c>
      <c r="E4" t="s">
        <v>112</v>
      </c>
      <c r="F4" t="s">
        <v>67</v>
      </c>
      <c r="G4" t="s">
        <v>48</v>
      </c>
      <c r="H4" t="s">
        <v>39</v>
      </c>
      <c r="I4" t="s">
        <v>39</v>
      </c>
      <c r="J4" t="s">
        <v>112</v>
      </c>
      <c r="K4" t="s">
        <v>50</v>
      </c>
      <c r="L4" t="s">
        <v>112</v>
      </c>
      <c r="M4" t="s">
        <v>48</v>
      </c>
      <c r="N4" t="s">
        <v>39</v>
      </c>
      <c r="O4" t="s">
        <v>112</v>
      </c>
      <c r="P4" t="s">
        <v>39</v>
      </c>
      <c r="Q4" t="s">
        <v>48</v>
      </c>
      <c r="R4" t="s">
        <v>112</v>
      </c>
    </row>
    <row r="5" spans="1:18" x14ac:dyDescent="0.25">
      <c r="A5" t="s">
        <v>179</v>
      </c>
      <c r="B5" t="s">
        <v>29</v>
      </c>
      <c r="C5" t="s">
        <v>29</v>
      </c>
      <c r="D5" t="s">
        <v>14</v>
      </c>
      <c r="E5" t="s">
        <v>29</v>
      </c>
      <c r="F5" t="s">
        <v>29</v>
      </c>
      <c r="G5" t="s">
        <v>29</v>
      </c>
      <c r="H5" t="s">
        <v>31</v>
      </c>
      <c r="I5" t="s">
        <v>29</v>
      </c>
      <c r="J5" t="s">
        <v>29</v>
      </c>
      <c r="K5" t="s">
        <v>108</v>
      </c>
      <c r="L5" t="s">
        <v>38</v>
      </c>
      <c r="M5" t="s">
        <v>31</v>
      </c>
      <c r="N5" t="s">
        <v>29</v>
      </c>
      <c r="O5" t="s">
        <v>29</v>
      </c>
      <c r="P5" t="s">
        <v>29</v>
      </c>
      <c r="Q5" t="s">
        <v>29</v>
      </c>
      <c r="R5" t="s">
        <v>14</v>
      </c>
    </row>
    <row r="6" spans="1:18" x14ac:dyDescent="0.25">
      <c r="A6" t="s">
        <v>180</v>
      </c>
      <c r="B6" t="s">
        <v>79</v>
      </c>
      <c r="C6" t="s">
        <v>84</v>
      </c>
      <c r="D6" t="s">
        <v>113</v>
      </c>
      <c r="E6" t="s">
        <v>113</v>
      </c>
      <c r="F6" t="s">
        <v>79</v>
      </c>
      <c r="G6" t="s">
        <v>79</v>
      </c>
      <c r="H6" t="s">
        <v>21</v>
      </c>
      <c r="I6" t="s">
        <v>84</v>
      </c>
      <c r="J6" t="s">
        <v>37</v>
      </c>
      <c r="K6" t="s">
        <v>84</v>
      </c>
      <c r="L6" t="s">
        <v>84</v>
      </c>
      <c r="M6" t="s">
        <v>21</v>
      </c>
      <c r="N6" t="s">
        <v>84</v>
      </c>
      <c r="O6" t="s">
        <v>84</v>
      </c>
      <c r="P6" t="s">
        <v>84</v>
      </c>
      <c r="Q6" t="s">
        <v>79</v>
      </c>
      <c r="R6" t="s">
        <v>113</v>
      </c>
    </row>
    <row r="7" spans="1:18" x14ac:dyDescent="0.25">
      <c r="A7" t="s">
        <v>181</v>
      </c>
      <c r="B7" t="s">
        <v>49</v>
      </c>
      <c r="C7" t="s">
        <v>76</v>
      </c>
      <c r="D7" t="s">
        <v>49</v>
      </c>
      <c r="E7" t="s">
        <v>90</v>
      </c>
      <c r="F7" t="s">
        <v>76</v>
      </c>
      <c r="G7" t="s">
        <v>49</v>
      </c>
      <c r="H7" t="s">
        <v>89</v>
      </c>
      <c r="I7" t="s">
        <v>90</v>
      </c>
      <c r="J7" t="s">
        <v>76</v>
      </c>
      <c r="K7" t="s">
        <v>49</v>
      </c>
      <c r="L7" t="s">
        <v>17</v>
      </c>
      <c r="M7" t="s">
        <v>49</v>
      </c>
      <c r="N7" t="s">
        <v>17</v>
      </c>
      <c r="O7" t="s">
        <v>90</v>
      </c>
      <c r="P7" t="s">
        <v>89</v>
      </c>
      <c r="Q7" t="s">
        <v>89</v>
      </c>
      <c r="R7" t="s">
        <v>76</v>
      </c>
    </row>
    <row r="8" spans="1:18" x14ac:dyDescent="0.25">
      <c r="A8" t="s">
        <v>182</v>
      </c>
      <c r="B8" t="s">
        <v>92</v>
      </c>
      <c r="C8" t="s">
        <v>92</v>
      </c>
      <c r="D8" t="s">
        <v>107</v>
      </c>
      <c r="E8" t="s">
        <v>92</v>
      </c>
      <c r="F8" t="s">
        <v>92</v>
      </c>
      <c r="G8" t="s">
        <v>92</v>
      </c>
      <c r="H8" t="s">
        <v>102</v>
      </c>
      <c r="I8" t="s">
        <v>92</v>
      </c>
      <c r="J8" t="s">
        <v>92</v>
      </c>
      <c r="K8" t="s">
        <v>92</v>
      </c>
      <c r="L8" t="s">
        <v>92</v>
      </c>
      <c r="M8" t="s">
        <v>92</v>
      </c>
      <c r="N8" t="s">
        <v>92</v>
      </c>
      <c r="O8" t="s">
        <v>92</v>
      </c>
      <c r="P8" t="s">
        <v>102</v>
      </c>
      <c r="Q8" t="s">
        <v>92</v>
      </c>
      <c r="R8" t="s">
        <v>92</v>
      </c>
    </row>
    <row r="9" spans="1:18" x14ac:dyDescent="0.25">
      <c r="A9" t="s">
        <v>183</v>
      </c>
      <c r="B9" t="s">
        <v>20</v>
      </c>
      <c r="C9" t="s">
        <v>46</v>
      </c>
      <c r="D9" t="s">
        <v>16</v>
      </c>
      <c r="E9" t="s">
        <v>46</v>
      </c>
      <c r="F9" t="s">
        <v>20</v>
      </c>
      <c r="G9" t="s">
        <v>46</v>
      </c>
      <c r="H9" t="s">
        <v>15</v>
      </c>
      <c r="I9" t="s">
        <v>45</v>
      </c>
      <c r="J9" t="s">
        <v>16</v>
      </c>
      <c r="K9" t="s">
        <v>45</v>
      </c>
      <c r="L9" t="s">
        <v>20</v>
      </c>
      <c r="M9" t="s">
        <v>16</v>
      </c>
      <c r="N9" t="s">
        <v>46</v>
      </c>
      <c r="O9" t="s">
        <v>46</v>
      </c>
      <c r="P9" t="s">
        <v>20</v>
      </c>
      <c r="Q9" t="s">
        <v>46</v>
      </c>
      <c r="R9" t="s">
        <v>15</v>
      </c>
    </row>
    <row r="10" spans="1:18" x14ac:dyDescent="0.25">
      <c r="A10" t="s">
        <v>184</v>
      </c>
      <c r="B10" t="s">
        <v>47</v>
      </c>
      <c r="C10" t="s">
        <v>40</v>
      </c>
      <c r="D10" t="s">
        <v>40</v>
      </c>
      <c r="E10" t="s">
        <v>28</v>
      </c>
      <c r="F10" t="s">
        <v>40</v>
      </c>
      <c r="G10" t="s">
        <v>28</v>
      </c>
      <c r="H10" t="s">
        <v>47</v>
      </c>
      <c r="I10" t="s">
        <v>40</v>
      </c>
      <c r="J10" t="s">
        <v>28</v>
      </c>
      <c r="K10" t="s">
        <v>100</v>
      </c>
      <c r="L10" t="s">
        <v>40</v>
      </c>
      <c r="M10" t="s">
        <v>28</v>
      </c>
      <c r="N10" t="s">
        <v>222</v>
      </c>
      <c r="O10" t="s">
        <v>40</v>
      </c>
      <c r="P10" t="s">
        <v>100</v>
      </c>
      <c r="Q10" t="s">
        <v>40</v>
      </c>
      <c r="R10" t="s">
        <v>28</v>
      </c>
    </row>
    <row r="11" spans="1:18" x14ac:dyDescent="0.25">
      <c r="A11" t="s">
        <v>185</v>
      </c>
      <c r="B11" t="s">
        <v>27</v>
      </c>
      <c r="C11" t="s">
        <v>65</v>
      </c>
      <c r="D11" t="s">
        <v>186</v>
      </c>
      <c r="E11" t="s">
        <v>27</v>
      </c>
      <c r="F11" t="s">
        <v>65</v>
      </c>
      <c r="G11" t="s">
        <v>65</v>
      </c>
      <c r="H11" t="s">
        <v>65</v>
      </c>
      <c r="I11" t="s">
        <v>27</v>
      </c>
      <c r="J11" t="s">
        <v>25</v>
      </c>
      <c r="K11" t="s">
        <v>25</v>
      </c>
      <c r="L11" t="s">
        <v>65</v>
      </c>
      <c r="M11" t="s">
        <v>25</v>
      </c>
      <c r="N11" t="s">
        <v>186</v>
      </c>
      <c r="O11" t="s">
        <v>187</v>
      </c>
      <c r="P11" t="s">
        <v>186</v>
      </c>
      <c r="Q11" t="s">
        <v>25</v>
      </c>
      <c r="R11" t="s">
        <v>187</v>
      </c>
    </row>
    <row r="12" spans="1:18" x14ac:dyDescent="0.25">
      <c r="A12" t="s">
        <v>188</v>
      </c>
      <c r="B12" t="s">
        <v>189</v>
      </c>
      <c r="C12" t="s">
        <v>189</v>
      </c>
      <c r="D12" t="s">
        <v>91</v>
      </c>
      <c r="E12" t="s">
        <v>189</v>
      </c>
      <c r="F12" t="s">
        <v>91</v>
      </c>
      <c r="G12" t="s">
        <v>69</v>
      </c>
      <c r="H12" t="s">
        <v>69</v>
      </c>
      <c r="I12" t="s">
        <v>91</v>
      </c>
      <c r="J12" t="s">
        <v>69</v>
      </c>
      <c r="K12" t="s">
        <v>189</v>
      </c>
      <c r="L12" t="s">
        <v>91</v>
      </c>
      <c r="M12" t="s">
        <v>189</v>
      </c>
      <c r="N12" t="s">
        <v>91</v>
      </c>
      <c r="O12" t="s">
        <v>69</v>
      </c>
      <c r="P12" t="s">
        <v>91</v>
      </c>
      <c r="Q12" t="s">
        <v>91</v>
      </c>
      <c r="R12" t="s">
        <v>69</v>
      </c>
    </row>
    <row r="13" spans="1:18" x14ac:dyDescent="0.25">
      <c r="A13" t="s">
        <v>190</v>
      </c>
      <c r="B13" t="s">
        <v>78</v>
      </c>
      <c r="C13" t="s">
        <v>191</v>
      </c>
      <c r="D13" t="s">
        <v>18</v>
      </c>
      <c r="E13" t="s">
        <v>18</v>
      </c>
      <c r="F13" t="s">
        <v>19</v>
      </c>
      <c r="G13" t="s">
        <v>18</v>
      </c>
      <c r="H13" t="s">
        <v>129</v>
      </c>
      <c r="I13" t="s">
        <v>129</v>
      </c>
      <c r="J13" t="s">
        <v>78</v>
      </c>
      <c r="K13" t="s">
        <v>129</v>
      </c>
      <c r="L13" t="s">
        <v>129</v>
      </c>
      <c r="M13" t="s">
        <v>129</v>
      </c>
      <c r="N13" t="s">
        <v>78</v>
      </c>
      <c r="O13" t="s">
        <v>18</v>
      </c>
      <c r="P13" t="s">
        <v>18</v>
      </c>
      <c r="Q13" t="s">
        <v>18</v>
      </c>
      <c r="R13" t="s">
        <v>129</v>
      </c>
    </row>
    <row r="14" spans="1:18" x14ac:dyDescent="0.25">
      <c r="A14" t="s">
        <v>192</v>
      </c>
      <c r="B14" t="s">
        <v>23</v>
      </c>
      <c r="C14" t="s">
        <v>81</v>
      </c>
      <c r="D14" t="s">
        <v>81</v>
      </c>
      <c r="E14" t="s">
        <v>32</v>
      </c>
      <c r="F14" t="s">
        <v>32</v>
      </c>
      <c r="G14" t="s">
        <v>23</v>
      </c>
      <c r="H14" t="s">
        <v>81</v>
      </c>
      <c r="I14" t="s">
        <v>111</v>
      </c>
      <c r="J14" t="s">
        <v>23</v>
      </c>
      <c r="K14" t="s">
        <v>51</v>
      </c>
      <c r="L14" t="s">
        <v>111</v>
      </c>
      <c r="M14" t="s">
        <v>51</v>
      </c>
      <c r="N14" t="s">
        <v>81</v>
      </c>
      <c r="O14" t="s">
        <v>111</v>
      </c>
      <c r="P14" t="s">
        <v>81</v>
      </c>
      <c r="Q14" t="s">
        <v>23</v>
      </c>
      <c r="R14" t="s">
        <v>32</v>
      </c>
    </row>
    <row r="15" spans="1:18" x14ac:dyDescent="0.25">
      <c r="A15" t="s">
        <v>193</v>
      </c>
      <c r="B15" t="s">
        <v>109</v>
      </c>
      <c r="C15" t="s">
        <v>130</v>
      </c>
      <c r="D15" t="s">
        <v>64</v>
      </c>
      <c r="E15" t="s">
        <v>83</v>
      </c>
      <c r="F15" t="s">
        <v>130</v>
      </c>
      <c r="G15" t="s">
        <v>83</v>
      </c>
      <c r="H15" t="s">
        <v>109</v>
      </c>
      <c r="I15" t="s">
        <v>130</v>
      </c>
      <c r="J15" t="s">
        <v>130</v>
      </c>
      <c r="K15" t="s">
        <v>64</v>
      </c>
      <c r="L15" t="s">
        <v>83</v>
      </c>
      <c r="M15" t="s">
        <v>83</v>
      </c>
      <c r="N15" t="s">
        <v>109</v>
      </c>
      <c r="O15" t="s">
        <v>83</v>
      </c>
      <c r="P15" t="s">
        <v>115</v>
      </c>
      <c r="Q15" t="s">
        <v>130</v>
      </c>
      <c r="R15" t="s">
        <v>130</v>
      </c>
    </row>
    <row r="16" spans="1:18" x14ac:dyDescent="0.25">
      <c r="A16" t="s">
        <v>194</v>
      </c>
      <c r="B16" t="s">
        <v>140</v>
      </c>
      <c r="C16" t="s">
        <v>140</v>
      </c>
      <c r="D16" t="s">
        <v>195</v>
      </c>
      <c r="E16" t="s">
        <v>196</v>
      </c>
      <c r="F16" t="s">
        <v>196</v>
      </c>
      <c r="G16" t="s">
        <v>140</v>
      </c>
      <c r="H16" t="s">
        <v>197</v>
      </c>
      <c r="I16" t="s">
        <v>196</v>
      </c>
      <c r="J16" t="s">
        <v>140</v>
      </c>
      <c r="K16" t="s">
        <v>195</v>
      </c>
      <c r="L16" t="s">
        <v>195</v>
      </c>
      <c r="M16" t="s">
        <v>140</v>
      </c>
      <c r="N16" t="s">
        <v>140</v>
      </c>
      <c r="O16" t="s">
        <v>140</v>
      </c>
      <c r="P16" t="s">
        <v>140</v>
      </c>
      <c r="Q16" t="s">
        <v>140</v>
      </c>
      <c r="R16" t="s">
        <v>140</v>
      </c>
    </row>
    <row r="17" spans="1:18" x14ac:dyDescent="0.25">
      <c r="A17" t="s">
        <v>198</v>
      </c>
      <c r="B17" t="s">
        <v>62</v>
      </c>
      <c r="C17" t="s">
        <v>124</v>
      </c>
      <c r="D17" t="s">
        <v>62</v>
      </c>
      <c r="E17" t="s">
        <v>138</v>
      </c>
      <c r="F17" t="s">
        <v>124</v>
      </c>
      <c r="G17" t="s">
        <v>124</v>
      </c>
      <c r="H17" t="s">
        <v>62</v>
      </c>
      <c r="I17" t="s">
        <v>124</v>
      </c>
      <c r="J17" t="s">
        <v>62</v>
      </c>
      <c r="K17" t="s">
        <v>138</v>
      </c>
      <c r="L17" t="s">
        <v>62</v>
      </c>
      <c r="M17" t="s">
        <v>62</v>
      </c>
      <c r="N17" t="s">
        <v>62</v>
      </c>
      <c r="O17" t="s">
        <v>96</v>
      </c>
      <c r="P17" t="s">
        <v>138</v>
      </c>
      <c r="Q17" t="s">
        <v>62</v>
      </c>
      <c r="R17" t="s">
        <v>124</v>
      </c>
    </row>
    <row r="18" spans="1:18" x14ac:dyDescent="0.25">
      <c r="A18" t="s">
        <v>199</v>
      </c>
      <c r="B18" t="s">
        <v>200</v>
      </c>
      <c r="C18" t="s">
        <v>114</v>
      </c>
      <c r="D18" t="s">
        <v>73</v>
      </c>
      <c r="E18" t="s">
        <v>36</v>
      </c>
      <c r="F18" t="s">
        <v>36</v>
      </c>
      <c r="G18" t="s">
        <v>36</v>
      </c>
      <c r="H18" t="s">
        <v>73</v>
      </c>
      <c r="I18" t="s">
        <v>36</v>
      </c>
      <c r="J18" t="s">
        <v>36</v>
      </c>
      <c r="K18" t="s">
        <v>200</v>
      </c>
      <c r="L18" t="s">
        <v>73</v>
      </c>
      <c r="M18" t="s">
        <v>73</v>
      </c>
      <c r="N18" t="s">
        <v>86</v>
      </c>
      <c r="O18" t="s">
        <v>36</v>
      </c>
      <c r="P18" t="s">
        <v>200</v>
      </c>
      <c r="Q18" t="s">
        <v>200</v>
      </c>
      <c r="R18" t="s">
        <v>114</v>
      </c>
    </row>
    <row r="19" spans="1:18" x14ac:dyDescent="0.25">
      <c r="A19" t="s">
        <v>201</v>
      </c>
      <c r="B19" t="s">
        <v>42</v>
      </c>
      <c r="C19" t="s">
        <v>42</v>
      </c>
      <c r="D19" t="s">
        <v>137</v>
      </c>
      <c r="E19" t="s">
        <v>137</v>
      </c>
      <c r="F19" t="s">
        <v>42</v>
      </c>
      <c r="G19" t="s">
        <v>137</v>
      </c>
      <c r="H19" t="s">
        <v>42</v>
      </c>
      <c r="I19" t="s">
        <v>44</v>
      </c>
      <c r="J19" t="s">
        <v>137</v>
      </c>
      <c r="K19" t="s">
        <v>137</v>
      </c>
      <c r="L19" t="s">
        <v>42</v>
      </c>
      <c r="M19" t="s">
        <v>116</v>
      </c>
      <c r="N19" t="s">
        <v>63</v>
      </c>
      <c r="O19" t="s">
        <v>137</v>
      </c>
      <c r="P19" t="s">
        <v>63</v>
      </c>
      <c r="Q19" t="s">
        <v>116</v>
      </c>
      <c r="R19" t="s">
        <v>42</v>
      </c>
    </row>
    <row r="20" spans="1:18" x14ac:dyDescent="0.25">
      <c r="A20" t="s">
        <v>202</v>
      </c>
      <c r="B20" t="s">
        <v>71</v>
      </c>
      <c r="C20" t="s">
        <v>71</v>
      </c>
      <c r="D20" t="s">
        <v>80</v>
      </c>
      <c r="E20" t="s">
        <v>72</v>
      </c>
      <c r="F20" t="s">
        <v>33</v>
      </c>
      <c r="G20" t="s">
        <v>33</v>
      </c>
      <c r="H20" t="s">
        <v>119</v>
      </c>
      <c r="I20" t="s">
        <v>33</v>
      </c>
      <c r="J20" t="s">
        <v>33</v>
      </c>
      <c r="K20" t="s">
        <v>119</v>
      </c>
      <c r="L20" t="s">
        <v>119</v>
      </c>
      <c r="M20" t="s">
        <v>71</v>
      </c>
      <c r="N20" t="s">
        <v>33</v>
      </c>
      <c r="O20" t="s">
        <v>72</v>
      </c>
      <c r="P20" t="s">
        <v>119</v>
      </c>
      <c r="Q20" t="s">
        <v>80</v>
      </c>
      <c r="R20" t="s">
        <v>80</v>
      </c>
    </row>
    <row r="21" spans="1:18" x14ac:dyDescent="0.25">
      <c r="A21" t="s">
        <v>203</v>
      </c>
      <c r="B21" t="s">
        <v>120</v>
      </c>
      <c r="C21" t="s">
        <v>120</v>
      </c>
      <c r="D21" t="s">
        <v>75</v>
      </c>
      <c r="E21" t="s">
        <v>120</v>
      </c>
      <c r="F21" t="s">
        <v>120</v>
      </c>
      <c r="G21" t="s">
        <v>120</v>
      </c>
      <c r="H21" t="s">
        <v>139</v>
      </c>
      <c r="I21" t="s">
        <v>26</v>
      </c>
      <c r="J21" t="s">
        <v>120</v>
      </c>
      <c r="K21" t="s">
        <v>139</v>
      </c>
      <c r="L21" t="s">
        <v>26</v>
      </c>
      <c r="M21" t="s">
        <v>120</v>
      </c>
      <c r="N21" t="s">
        <v>24</v>
      </c>
      <c r="O21" t="s">
        <v>75</v>
      </c>
      <c r="P21" t="s">
        <v>24</v>
      </c>
      <c r="Q21" t="s">
        <v>24</v>
      </c>
      <c r="R21" t="s">
        <v>139</v>
      </c>
    </row>
    <row r="22" spans="1:18" x14ac:dyDescent="0.25">
      <c r="A22" t="s">
        <v>204</v>
      </c>
      <c r="B22" t="s">
        <v>205</v>
      </c>
      <c r="C22" t="s">
        <v>205</v>
      </c>
      <c r="D22" t="s">
        <v>206</v>
      </c>
      <c r="E22" t="s">
        <v>205</v>
      </c>
      <c r="F22" t="s">
        <v>205</v>
      </c>
      <c r="G22" t="s">
        <v>142</v>
      </c>
      <c r="H22" t="s">
        <v>206</v>
      </c>
      <c r="I22" t="s">
        <v>205</v>
      </c>
      <c r="J22" t="s">
        <v>142</v>
      </c>
      <c r="K22" t="s">
        <v>207</v>
      </c>
      <c r="L22" t="s">
        <v>205</v>
      </c>
      <c r="M22" t="s">
        <v>205</v>
      </c>
      <c r="N22" t="s">
        <v>206</v>
      </c>
      <c r="O22" t="s">
        <v>205</v>
      </c>
      <c r="P22" t="s">
        <v>206</v>
      </c>
      <c r="Q22" t="s">
        <v>205</v>
      </c>
      <c r="R22" t="s">
        <v>208</v>
      </c>
    </row>
    <row r="23" spans="1:18" x14ac:dyDescent="0.25">
      <c r="A23" t="s">
        <v>209</v>
      </c>
      <c r="B23" t="s">
        <v>210</v>
      </c>
      <c r="C23" t="s">
        <v>211</v>
      </c>
      <c r="D23" t="s">
        <v>212</v>
      </c>
      <c r="E23" t="s">
        <v>213</v>
      </c>
      <c r="F23" t="s">
        <v>70</v>
      </c>
      <c r="G23" t="s">
        <v>211</v>
      </c>
      <c r="H23" t="s">
        <v>214</v>
      </c>
      <c r="I23" t="s">
        <v>215</v>
      </c>
      <c r="J23" t="s">
        <v>216</v>
      </c>
      <c r="K23" t="s">
        <v>217</v>
      </c>
      <c r="L23" t="s">
        <v>218</v>
      </c>
      <c r="M23" t="s">
        <v>66</v>
      </c>
      <c r="N23" t="s">
        <v>219</v>
      </c>
      <c r="O23" t="s">
        <v>87</v>
      </c>
      <c r="P23" t="s">
        <v>220</v>
      </c>
      <c r="Q23" t="s">
        <v>221</v>
      </c>
      <c r="R23" t="s">
        <v>126</v>
      </c>
    </row>
    <row r="27" spans="1:18" x14ac:dyDescent="0.25">
      <c r="A27" s="65"/>
      <c r="B27" s="65"/>
      <c r="C27" s="65"/>
    </row>
    <row r="28" spans="1:18" x14ac:dyDescent="0.25">
      <c r="A28" s="65"/>
      <c r="B28" s="65"/>
      <c r="C28" s="65"/>
    </row>
    <row r="29" spans="1:18" x14ac:dyDescent="0.25">
      <c r="A29" s="65"/>
      <c r="B29" s="65"/>
      <c r="C29" s="65"/>
    </row>
    <row r="30" spans="1:18" x14ac:dyDescent="0.25">
      <c r="A30" s="65"/>
      <c r="B30" s="65"/>
      <c r="C30" s="65"/>
    </row>
    <row r="31" spans="1:18" x14ac:dyDescent="0.25">
      <c r="A31" s="65"/>
      <c r="B31" s="65"/>
      <c r="C31" s="65"/>
    </row>
    <row r="32" spans="1:18" x14ac:dyDescent="0.25">
      <c r="A32" s="65"/>
      <c r="B32" s="65"/>
      <c r="C32" s="65"/>
    </row>
    <row r="33" spans="1:3" x14ac:dyDescent="0.25">
      <c r="A33" s="65"/>
      <c r="B33" s="65"/>
      <c r="C33" s="65"/>
    </row>
    <row r="34" spans="1:3" x14ac:dyDescent="0.25">
      <c r="A34" s="65"/>
      <c r="B34" s="65"/>
      <c r="C34" s="65"/>
    </row>
    <row r="35" spans="1:3" x14ac:dyDescent="0.25">
      <c r="A35" s="65"/>
      <c r="B35" s="65"/>
      <c r="C35" s="65"/>
    </row>
    <row r="36" spans="1:3" x14ac:dyDescent="0.25">
      <c r="A36" s="65"/>
      <c r="B36" s="65"/>
      <c r="C36" s="65"/>
    </row>
    <row r="37" spans="1:3" x14ac:dyDescent="0.25">
      <c r="A37" s="65"/>
      <c r="B37" s="65"/>
      <c r="C37" s="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DataBase</vt:lpstr>
      <vt:lpstr>PayOut</vt:lpstr>
      <vt:lpstr>Teams</vt:lpstr>
      <vt:lpstr>Summary</vt:lpstr>
      <vt:lpstr>Sheet1</vt:lpstr>
      <vt:lpstr>DataBase!ExternalData_1</vt:lpstr>
      <vt:lpstr>DataBase!ExternalData_2</vt:lpstr>
      <vt:lpstr>DataBase!humana_challenge_in_partnership_with_the_clinton_foundation</vt:lpstr>
    </vt:vector>
  </TitlesOfParts>
  <Company>Aspen House Systems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Alan Madill</cp:lastModifiedBy>
  <cp:lastPrinted>2017-05-08T18:01:43Z</cp:lastPrinted>
  <dcterms:created xsi:type="dcterms:W3CDTF">2014-01-20T21:34:09Z</dcterms:created>
  <dcterms:modified xsi:type="dcterms:W3CDTF">2019-01-22T16:53:54Z</dcterms:modified>
</cp:coreProperties>
</file>